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8072" windowHeight="10740" activeTab="0"/>
  </bookViews>
  <sheets>
    <sheet name="3-собес за 2013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  <sheet name="Лист14" sheetId="14" r:id="rId14"/>
    <sheet name="Лист15" sheetId="15" r:id="rId15"/>
    <sheet name="Лист16" sheetId="16" r:id="rId16"/>
    <sheet name="Лист17" sheetId="17" r:id="rId17"/>
    <sheet name="Лист18" sheetId="18" r:id="rId18"/>
    <sheet name="Лист19" sheetId="19" r:id="rId19"/>
    <sheet name="Лист20" sheetId="20" r:id="rId20"/>
    <sheet name="Лист21" sheetId="21" r:id="rId21"/>
    <sheet name="Лист22" sheetId="22" r:id="rId22"/>
    <sheet name="Лист23" sheetId="23" r:id="rId23"/>
    <sheet name="Лист24" sheetId="24" r:id="rId24"/>
    <sheet name="Лист25" sheetId="25" r:id="rId25"/>
    <sheet name="Лист26" sheetId="26" r:id="rId26"/>
    <sheet name="Лист27" sheetId="27" r:id="rId27"/>
    <sheet name="Лист28" sheetId="28" r:id="rId28"/>
    <sheet name="Лист29" sheetId="29" r:id="rId29"/>
    <sheet name="Лист30" sheetId="30" r:id="rId30"/>
    <sheet name="Лист31" sheetId="31" r:id="rId31"/>
    <sheet name="Лист32" sheetId="32" r:id="rId32"/>
    <sheet name="Лист33" sheetId="33" r:id="rId33"/>
    <sheet name="Лист34" sheetId="34" r:id="rId34"/>
    <sheet name="Лист35" sheetId="35" r:id="rId35"/>
    <sheet name="Лист36" sheetId="36" r:id="rId36"/>
    <sheet name="Лист37" sheetId="37" r:id="rId37"/>
    <sheet name="Лист38" sheetId="38" r:id="rId38"/>
    <sheet name="Лист39" sheetId="39" r:id="rId39"/>
    <sheet name="Лист40" sheetId="40" r:id="rId40"/>
    <sheet name="Лист41" sheetId="41" r:id="rId41"/>
    <sheet name="Лист42" sheetId="42" r:id="rId42"/>
    <sheet name="Лист43" sheetId="43" r:id="rId43"/>
    <sheet name="Лист44" sheetId="44" r:id="rId44"/>
    <sheet name="Лист45" sheetId="45" r:id="rId45"/>
    <sheet name="Лист46" sheetId="46" r:id="rId46"/>
    <sheet name="Лист47" sheetId="47" r:id="rId47"/>
    <sheet name="Лист48" sheetId="48" r:id="rId48"/>
    <sheet name="Лист49" sheetId="49" r:id="rId49"/>
    <sheet name="Лист50" sheetId="50" r:id="rId50"/>
    <sheet name="Лист51" sheetId="51" r:id="rId51"/>
    <sheet name="Лист52" sheetId="52" r:id="rId52"/>
    <sheet name="Лист53" sheetId="53" r:id="rId53"/>
    <sheet name="Лист54" sheetId="54" r:id="rId54"/>
    <sheet name="Лист55" sheetId="55" r:id="rId55"/>
    <sheet name="Лист56" sheetId="56" r:id="rId56"/>
    <sheet name="Лист57" sheetId="57" r:id="rId57"/>
    <sheet name="Лист58" sheetId="58" r:id="rId58"/>
    <sheet name="Лист59" sheetId="59" r:id="rId59"/>
    <sheet name="Лист60" sheetId="60" r:id="rId60"/>
    <sheet name="Лист61" sheetId="61" r:id="rId61"/>
    <sheet name="Лист62" sheetId="62" r:id="rId62"/>
    <sheet name="Лист63" sheetId="63" r:id="rId63"/>
    <sheet name="Лист64" sheetId="64" r:id="rId64"/>
    <sheet name="Лист65" sheetId="65" r:id="rId65"/>
    <sheet name="Лист66" sheetId="66" r:id="rId66"/>
    <sheet name="Лист67" sheetId="67" r:id="rId67"/>
    <sheet name="Лист68" sheetId="68" r:id="rId68"/>
    <sheet name="Лист69" sheetId="69" r:id="rId69"/>
    <sheet name="Лист70" sheetId="70" r:id="rId70"/>
    <sheet name="Лист71" sheetId="71" r:id="rId71"/>
    <sheet name="Лист72" sheetId="72" r:id="rId72"/>
    <sheet name="Лист73" sheetId="73" r:id="rId73"/>
    <sheet name="Лист74" sheetId="74" r:id="rId74"/>
    <sheet name="Лист75" sheetId="75" r:id="rId75"/>
    <sheet name="Лист76" sheetId="76" r:id="rId76"/>
    <sheet name="Лист77" sheetId="77" r:id="rId77"/>
    <sheet name="Лист78" sheetId="78" r:id="rId78"/>
    <sheet name="Лист79" sheetId="79" r:id="rId79"/>
    <sheet name="Лист80" sheetId="80" r:id="rId80"/>
    <sheet name="Лист81" sheetId="81" r:id="rId81"/>
    <sheet name="Лист82" sheetId="82" r:id="rId82"/>
    <sheet name="Лист83" sheetId="83" r:id="rId83"/>
  </sheets>
  <definedNames>
    <definedName name="_xlnm.Print_Area" localSheetId="0">'3-собес за 2013'!$A$1:$R$134</definedName>
  </definedNames>
  <calcPr fullCalcOnLoad="1"/>
</workbook>
</file>

<file path=xl/sharedStrings.xml><?xml version="1.0" encoding="utf-8"?>
<sst xmlns="http://schemas.openxmlformats.org/spreadsheetml/2006/main" count="383" uniqueCount="228">
  <si>
    <t>1</t>
  </si>
  <si>
    <t>2</t>
  </si>
  <si>
    <t>3</t>
  </si>
  <si>
    <t>4</t>
  </si>
  <si>
    <t xml:space="preserve">         Коды по ОКЕИ: единица – 642; квадратный метр – 055; человек – 792</t>
  </si>
  <si>
    <t>в том числе:</t>
  </si>
  <si>
    <t>отделения, созданные в учреждениях</t>
  </si>
  <si>
    <t>из гр.4</t>
  </si>
  <si>
    <t>Учреждения для детей</t>
  </si>
  <si>
    <t>общего типа</t>
  </si>
  <si>
    <t xml:space="preserve">из них: </t>
  </si>
  <si>
    <t>5</t>
  </si>
  <si>
    <t>6</t>
  </si>
  <si>
    <t>7</t>
  </si>
  <si>
    <t>8</t>
  </si>
  <si>
    <t>9</t>
  </si>
  <si>
    <t>10</t>
  </si>
  <si>
    <t>11</t>
  </si>
  <si>
    <t>14</t>
  </si>
  <si>
    <t>15</t>
  </si>
  <si>
    <t>16</t>
  </si>
  <si>
    <t>17</t>
  </si>
  <si>
    <t>18</t>
  </si>
  <si>
    <t>Число учреждений</t>
  </si>
  <si>
    <t>01</t>
  </si>
  <si>
    <t>ед</t>
  </si>
  <si>
    <t>Число зданий учреждений</t>
  </si>
  <si>
    <t>02</t>
  </si>
  <si>
    <t>из них:</t>
  </si>
  <si>
    <t>зданий, требующих реконструкции</t>
  </si>
  <si>
    <t>03</t>
  </si>
  <si>
    <t>зданий, находящихся в аварийном состоянии</t>
  </si>
  <si>
    <t>04</t>
  </si>
  <si>
    <t xml:space="preserve">ветхих зданий </t>
  </si>
  <si>
    <t>05</t>
  </si>
  <si>
    <t>Число фактически развернутых коек</t>
  </si>
  <si>
    <t>06</t>
  </si>
  <si>
    <t>в том числе введено в отчетном году</t>
  </si>
  <si>
    <t>07</t>
  </si>
  <si>
    <t xml:space="preserve">Площадь спален </t>
  </si>
  <si>
    <t>08</t>
  </si>
  <si>
    <t>в расчете на одно койко-место</t>
  </si>
  <si>
    <t>09</t>
  </si>
  <si>
    <t>Число учебных классов</t>
  </si>
  <si>
    <t>X</t>
  </si>
  <si>
    <t>чел</t>
  </si>
  <si>
    <t>в том числе в возрасте, лет:</t>
  </si>
  <si>
    <t>до 17</t>
  </si>
  <si>
    <t>18-59</t>
  </si>
  <si>
    <t>Х</t>
  </si>
  <si>
    <t>60-74</t>
  </si>
  <si>
    <t>75-79</t>
  </si>
  <si>
    <t>80-89</t>
  </si>
  <si>
    <t>90 и более</t>
  </si>
  <si>
    <t>женщин - всего</t>
  </si>
  <si>
    <t>20</t>
  </si>
  <si>
    <t>18-54</t>
  </si>
  <si>
    <t>21</t>
  </si>
  <si>
    <t>55-59</t>
  </si>
  <si>
    <t>23</t>
  </si>
  <si>
    <t>24</t>
  </si>
  <si>
    <t>25</t>
  </si>
  <si>
    <t>26</t>
  </si>
  <si>
    <t>27</t>
  </si>
  <si>
    <t>29</t>
  </si>
  <si>
    <t>30</t>
  </si>
  <si>
    <t>подлежащие обучению</t>
  </si>
  <si>
    <t>31</t>
  </si>
  <si>
    <t>дети-сироты,  дети оставшиеся без попечения родителей</t>
  </si>
  <si>
    <t>32</t>
  </si>
  <si>
    <t>33</t>
  </si>
  <si>
    <t>34</t>
  </si>
  <si>
    <t>Численность участников и инвалидов ВОВ</t>
  </si>
  <si>
    <t>35</t>
  </si>
  <si>
    <t>Прибыло граждан пожилого возраста и инвалидов в течение года</t>
  </si>
  <si>
    <t>36</t>
  </si>
  <si>
    <t>лица из мест лишения свободы</t>
  </si>
  <si>
    <t>38</t>
  </si>
  <si>
    <t>Выбыло в течение года</t>
  </si>
  <si>
    <t>39</t>
  </si>
  <si>
    <t>трудоустроено</t>
  </si>
  <si>
    <t>41</t>
  </si>
  <si>
    <t>переведено в другие учреждения</t>
  </si>
  <si>
    <t>42</t>
  </si>
  <si>
    <t>послано на обучение</t>
  </si>
  <si>
    <t>43</t>
  </si>
  <si>
    <t>переведено из детских учреждений во взрослые</t>
  </si>
  <si>
    <t>44</t>
  </si>
  <si>
    <t>отправлено домой</t>
  </si>
  <si>
    <t>45</t>
  </si>
  <si>
    <t>46</t>
  </si>
  <si>
    <t>прочие причины</t>
  </si>
  <si>
    <t>47</t>
  </si>
  <si>
    <t>Привлечено к административной ответственности</t>
  </si>
  <si>
    <t>48</t>
  </si>
  <si>
    <t>49</t>
  </si>
  <si>
    <t>из них работают (занимаются)</t>
  </si>
  <si>
    <t>50</t>
  </si>
  <si>
    <t>51</t>
  </si>
  <si>
    <t>Из них на очереди более 1 года</t>
  </si>
  <si>
    <t>52</t>
  </si>
  <si>
    <t xml:space="preserve">занятые </t>
  </si>
  <si>
    <t>57</t>
  </si>
  <si>
    <t>58</t>
  </si>
  <si>
    <t>60</t>
  </si>
  <si>
    <t>Должности воспитателей</t>
  </si>
  <si>
    <t>61</t>
  </si>
  <si>
    <t>62</t>
  </si>
  <si>
    <t xml:space="preserve">Должности учителей </t>
  </si>
  <si>
    <t>63</t>
  </si>
  <si>
    <t>Должности социальных работников</t>
  </si>
  <si>
    <t>64</t>
  </si>
  <si>
    <t>65</t>
  </si>
  <si>
    <t>66</t>
  </si>
  <si>
    <t xml:space="preserve">логопеды </t>
  </si>
  <si>
    <t>67</t>
  </si>
  <si>
    <t>специалисты по социальной работе</t>
  </si>
  <si>
    <t>68</t>
  </si>
  <si>
    <t xml:space="preserve">социальные педагоги </t>
  </si>
  <si>
    <t>69</t>
  </si>
  <si>
    <t xml:space="preserve">врачи ЛФК </t>
  </si>
  <si>
    <t>70</t>
  </si>
  <si>
    <t xml:space="preserve">инструкторы ЛФК </t>
  </si>
  <si>
    <t>71</t>
  </si>
  <si>
    <t xml:space="preserve">медсестры по массажу </t>
  </si>
  <si>
    <t>72</t>
  </si>
  <si>
    <t xml:space="preserve">Коды по ОКЕИ: единица – 642;  человек – 792 </t>
  </si>
  <si>
    <t>Численность работающих (занимающихся), человек</t>
  </si>
  <si>
    <t>Предприятия (организации), привлекающие к лечебно-трудовому процессу граждан пожилого возраста и инвалидов (без учета детей)</t>
  </si>
  <si>
    <t>73</t>
  </si>
  <si>
    <t>Предприятия (организации), организованные на базе учреждений</t>
  </si>
  <si>
    <t>74</t>
  </si>
  <si>
    <t>Лечебно-производственные (трудовые) мастерские</t>
  </si>
  <si>
    <t>75</t>
  </si>
  <si>
    <t>Подсобные сельские хозяйства при учреждениях</t>
  </si>
  <si>
    <t>76</t>
  </si>
  <si>
    <t>Справочно:</t>
  </si>
  <si>
    <t>Численность граждан пожилого возраста и инвалидов, работающих на штатных должностях:</t>
  </si>
  <si>
    <t>в учреждениях  (77)</t>
  </si>
  <si>
    <t>человек</t>
  </si>
  <si>
    <t>в лечебно-производственных (трудовых)  мастерских и подсобных сельских хозяйствах (78)</t>
  </si>
  <si>
    <t>Численность граждан пожилого возраста и инвалидов, работающих вне учреждения   (79)</t>
  </si>
  <si>
    <t>Количество рабочих мест в лечебно-производственных (трудовых)  мастерских  (80)</t>
  </si>
  <si>
    <t xml:space="preserve">          Коды по ОКЕИ: единица – 642;  человек – 792 </t>
  </si>
  <si>
    <t>Единицы измерения</t>
  </si>
  <si>
    <t>дома милосердия</t>
  </si>
  <si>
    <t>для детей с физическими недостатками</t>
  </si>
  <si>
    <t xml:space="preserve">Число учреждений </t>
  </si>
  <si>
    <t>81</t>
  </si>
  <si>
    <t>единица</t>
  </si>
  <si>
    <t>Число фактически  развернутых коек</t>
  </si>
  <si>
    <t>82</t>
  </si>
  <si>
    <t>Численность граждан пожилого возраста и инвалидов по списку</t>
  </si>
  <si>
    <t>83</t>
  </si>
  <si>
    <t xml:space="preserve">      женщин </t>
  </si>
  <si>
    <t>85</t>
  </si>
  <si>
    <t xml:space="preserve">      постоянно проживающих</t>
  </si>
  <si>
    <t>86</t>
  </si>
  <si>
    <t>Всего работников</t>
  </si>
  <si>
    <t>88</t>
  </si>
  <si>
    <t>(должность)</t>
  </si>
  <si>
    <t>(Ф.И.О.)</t>
  </si>
  <si>
    <t>(подпись)</t>
  </si>
  <si>
    <t>(номер контактного телефона)</t>
  </si>
  <si>
    <t>№ сроки</t>
  </si>
  <si>
    <t>Единица измерения</t>
  </si>
  <si>
    <t>Учреждения для взрослых (всего) гр.(5 +8+9 +10+11)</t>
  </si>
  <si>
    <t>Прочие отделения, созданные на базе учреждений органов здравоохранения</t>
  </si>
  <si>
    <t>психоневрологические</t>
  </si>
  <si>
    <t>реабилитационные центры для инвалидов молодого возраста</t>
  </si>
  <si>
    <t>геронтологические центры</t>
  </si>
  <si>
    <t>специальные</t>
  </si>
  <si>
    <t>реабилитационные</t>
  </si>
  <si>
    <t>милосердия</t>
  </si>
  <si>
    <t>геронтологические</t>
  </si>
  <si>
    <t>для умственно отсталых детей</t>
  </si>
  <si>
    <t>м2</t>
  </si>
  <si>
    <t>из них:                                                 мужчин - всего</t>
  </si>
  <si>
    <t xml:space="preserve">    до 17</t>
  </si>
  <si>
    <t>численность инвалидов 1 группы</t>
  </si>
  <si>
    <t>численность инвалидов 2 группы</t>
  </si>
  <si>
    <t>численность инвалидов 3 группы</t>
  </si>
  <si>
    <t>Численность граждан пожилого возраста и инвалидов, признанных в установленном законом порядке недееспособными</t>
  </si>
  <si>
    <t>в том числе находящихся под опекой учреждений</t>
  </si>
  <si>
    <t>Численность граждан пожилого возраста и инвалидов, которые могут работать (заниматься), по заключению врача</t>
  </si>
  <si>
    <t>Состоит на очереди для помещения в учреждения</t>
  </si>
  <si>
    <t>Из стр. 11:                                                   находящиеся на постоянном постельном режиме</t>
  </si>
  <si>
    <t>из них:                                                  лица без определенного места жительства</t>
  </si>
  <si>
    <t>из них:                                                  умерло</t>
  </si>
  <si>
    <t>Должности среднего медперсонала:                     штатные</t>
  </si>
  <si>
    <t>Должности младшего медперсонала:                   штатные</t>
  </si>
  <si>
    <t>Всего должностей, не предусмотренных штатным расписанием</t>
  </si>
  <si>
    <t>№ строки</t>
  </si>
  <si>
    <t>Количество, единиц</t>
  </si>
  <si>
    <t>Учреждения для взрослых, всего</t>
  </si>
  <si>
    <t>для умственноотсталых детей</t>
  </si>
  <si>
    <t xml:space="preserve">      находящихся на постоянном постельном режиме</t>
  </si>
  <si>
    <t xml:space="preserve">      из них:                                             мужчин</t>
  </si>
  <si>
    <t>специальные учреждения</t>
  </si>
  <si>
    <t>малой вместимости</t>
  </si>
  <si>
    <t xml:space="preserve">Численность граждан пожилого возраста и инвалидов по списку </t>
  </si>
  <si>
    <t>привлечено к уголовной ответственности</t>
  </si>
  <si>
    <t>Форма 3-собес</t>
  </si>
  <si>
    <t>(регион)</t>
  </si>
  <si>
    <t>(дата составления документа)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</si>
  <si>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</si>
  <si>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 xml:space="preserve">                             </t>
  </si>
  <si>
    <t>Раздел 1. Сведения о стационарных учреждениях социального обслуживания для граждан пожилого возраста   и инвалидов (взрослых и детей), численности и составе обслуженных лиц</t>
  </si>
  <si>
    <t xml:space="preserve">                     </t>
  </si>
  <si>
    <t>Раздел 2. Штатные и занятые должности персонала стационарных учреждений социального обслуживания  для граждан пожилого возраста и инвалидов (взрослых и детей) (без подсобных сельских хозяйств)</t>
  </si>
  <si>
    <t xml:space="preserve">       </t>
  </si>
  <si>
    <t>Раздел 3. Сведения о предприятиях (организациях), производственных мастерских и подсобных сельских   хозяйствах, привлекающих к лечебно-трудовому процессу граждан пожилого возраста и инвалидов</t>
  </si>
  <si>
    <t>Раздел 4. Сведения о стационарных учреждениях социального обслуживания для граждан пожилого возраста  и инвалидов (взрослых и детей), основанных на иных формах собственности</t>
  </si>
  <si>
    <t>Всего должностей:                       штатных</t>
  </si>
  <si>
    <t>занятых</t>
  </si>
  <si>
    <t>Врачебные должности:                 штатные</t>
  </si>
  <si>
    <t>занятые</t>
  </si>
  <si>
    <t>из них имеют педагогическое образование</t>
  </si>
  <si>
    <t xml:space="preserve">их них:                                            психологи </t>
  </si>
  <si>
    <t>Учреждения для взрослых (всего) гр.(4 +7+8 +9+10)</t>
  </si>
  <si>
    <t>из гр.3</t>
  </si>
  <si>
    <t>Скобеева Т.И.</t>
  </si>
  <si>
    <t xml:space="preserve">                                               </t>
  </si>
  <si>
    <t xml:space="preserve">                       Директор</t>
  </si>
  <si>
    <t xml:space="preserve">ОБУСО "КЦСОН Мантуровского района"  </t>
  </si>
  <si>
    <t>Сведения о стационарных учреждениях социального обслуживания для граждан пожилого возраста и инвалидов (взрослых и детей) на 1 января  2017 года</t>
  </si>
  <si>
    <t>Исх № 5 от 10.01.2017г</t>
  </si>
  <si>
    <t>Скобеева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</si>
</sst>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indent="12"/>
    </xf>
    <xf numFmtId="0" fontId="1" fillId="0" borderId="0" xfId="0" applyFont="1" applyAlignment="1">
      <alignment horizontal="left" indent="15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right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wrapText="1"/>
    </xf>
    <xf numFmtId="0" fontId="1" fillId="32" borderId="10" xfId="0" applyFont="1" applyFill="1" applyBorder="1" applyAlignment="1">
      <alignment horizontal="center" vertical="top" wrapText="1"/>
    </xf>
    <xf numFmtId="0" fontId="1" fillId="32" borderId="14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wrapText="1"/>
    </xf>
    <xf numFmtId="0" fontId="1" fillId="32" borderId="10" xfId="0" applyFont="1" applyFill="1" applyBorder="1" applyAlignment="1">
      <alignment horizontal="left" wrapText="1"/>
    </xf>
    <xf numFmtId="0" fontId="1" fillId="32" borderId="10" xfId="0" applyFont="1" applyFill="1" applyBorder="1" applyAlignment="1">
      <alignment horizontal="center" wrapText="1"/>
    </xf>
    <xf numFmtId="0" fontId="1" fillId="32" borderId="14" xfId="0" applyFont="1" applyFill="1" applyBorder="1" applyAlignment="1">
      <alignment horizontal="center" wrapText="1"/>
    </xf>
    <xf numFmtId="0" fontId="1" fillId="32" borderId="14" xfId="0" applyFont="1" applyFill="1" applyBorder="1" applyAlignment="1">
      <alignment horizontal="left" wrapText="1"/>
    </xf>
    <xf numFmtId="49" fontId="1" fillId="32" borderId="10" xfId="0" applyNumberFormat="1" applyFont="1" applyFill="1" applyBorder="1" applyAlignment="1">
      <alignment horizontal="center"/>
    </xf>
    <xf numFmtId="0" fontId="1" fillId="32" borderId="0" xfId="0" applyFont="1" applyFill="1" applyAlignment="1">
      <alignment wrapText="1"/>
    </xf>
    <xf numFmtId="0" fontId="1" fillId="32" borderId="0" xfId="0" applyFont="1" applyFill="1" applyAlignment="1">
      <alignment horizontal="left" wrapText="1"/>
    </xf>
    <xf numFmtId="0" fontId="1" fillId="32" borderId="13" xfId="0" applyFont="1" applyFill="1" applyBorder="1" applyAlignment="1">
      <alignment horizontal="center" wrapText="1"/>
    </xf>
    <xf numFmtId="0" fontId="1" fillId="32" borderId="14" xfId="0" applyFont="1" applyFill="1" applyBorder="1" applyAlignment="1">
      <alignment wrapText="1"/>
    </xf>
    <xf numFmtId="0" fontId="1" fillId="33" borderId="10" xfId="0" applyFont="1" applyFill="1" applyBorder="1" applyAlignment="1">
      <alignment horizontal="right"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center" wrapText="1"/>
    </xf>
    <xf numFmtId="14" fontId="1" fillId="0" borderId="0" xfId="0" applyNumberFormat="1" applyFont="1" applyBorder="1" applyAlignment="1">
      <alignment horizontal="center" wrapText="1"/>
    </xf>
    <xf numFmtId="0" fontId="1" fillId="0" borderId="14" xfId="0" applyFont="1" applyBorder="1" applyAlignment="1">
      <alignment horizontal="right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32" borderId="10" xfId="0" applyFont="1" applyFill="1" applyBorder="1" applyAlignment="1">
      <alignment horizontal="center" wrapText="1"/>
    </xf>
    <xf numFmtId="0" fontId="1" fillId="32" borderId="15" xfId="0" applyFont="1" applyFill="1" applyBorder="1" applyAlignment="1">
      <alignment horizontal="center" wrapText="1"/>
    </xf>
    <xf numFmtId="0" fontId="1" fillId="32" borderId="16" xfId="0" applyFont="1" applyFill="1" applyBorder="1" applyAlignment="1">
      <alignment horizontal="center" wrapText="1"/>
    </xf>
    <xf numFmtId="0" fontId="1" fillId="32" borderId="15" xfId="0" applyFont="1" applyFill="1" applyBorder="1" applyAlignment="1">
      <alignment horizontal="center" vertical="top" wrapText="1"/>
    </xf>
    <xf numFmtId="0" fontId="1" fillId="32" borderId="16" xfId="0" applyFont="1" applyFill="1" applyBorder="1" applyAlignment="1">
      <alignment horizontal="center" vertical="top" wrapText="1"/>
    </xf>
    <xf numFmtId="0" fontId="1" fillId="32" borderId="17" xfId="0" applyFont="1" applyFill="1" applyBorder="1" applyAlignment="1">
      <alignment horizontal="center" vertical="top" wrapText="1"/>
    </xf>
    <xf numFmtId="0" fontId="1" fillId="32" borderId="18" xfId="0" applyFont="1" applyFill="1" applyBorder="1" applyAlignment="1">
      <alignment horizontal="center" vertical="top" wrapText="1"/>
    </xf>
    <xf numFmtId="0" fontId="1" fillId="32" borderId="19" xfId="0" applyFont="1" applyFill="1" applyBorder="1" applyAlignment="1">
      <alignment horizontal="center" vertical="top" wrapText="1"/>
    </xf>
    <xf numFmtId="0" fontId="1" fillId="32" borderId="20" xfId="0" applyFont="1" applyFill="1" applyBorder="1" applyAlignment="1">
      <alignment horizontal="center" vertical="top" wrapText="1"/>
    </xf>
    <xf numFmtId="0" fontId="1" fillId="32" borderId="17" xfId="0" applyFont="1" applyFill="1" applyBorder="1" applyAlignment="1">
      <alignment horizontal="center" wrapText="1"/>
    </xf>
    <xf numFmtId="0" fontId="1" fillId="32" borderId="18" xfId="0" applyFont="1" applyFill="1" applyBorder="1" applyAlignment="1">
      <alignment horizontal="center" wrapText="1"/>
    </xf>
    <xf numFmtId="0" fontId="1" fillId="32" borderId="19" xfId="0" applyFont="1" applyFill="1" applyBorder="1" applyAlignment="1">
      <alignment horizontal="center" wrapText="1"/>
    </xf>
    <xf numFmtId="0" fontId="1" fillId="32" borderId="20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2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styles" Target="styles.xml" /><Relationship Id="rId85" Type="http://schemas.openxmlformats.org/officeDocument/2006/relationships/sharedStrings" Target="sharedStrings.xml" /><Relationship Id="rId8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15</xdr:col>
      <xdr:colOff>323850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14300" y="0"/>
          <a:ext cx="1180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2700" tIns="12700" rIns="12700" bIns="1270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0</xdr:col>
      <xdr:colOff>533400</xdr:colOff>
      <xdr:row>0</xdr:row>
      <xdr:rowOff>0</xdr:rowOff>
    </xdr:from>
    <xdr:to>
      <xdr:col>2</xdr:col>
      <xdr:colOff>409575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33400" y="0"/>
          <a:ext cx="2266950" cy="0"/>
        </a:xfrm>
        <a:prstGeom prst="rect">
          <a:avLst/>
        </a:prstGeom>
        <a:solidFill>
          <a:srgbClr val="F2F2F2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114300</xdr:colOff>
      <xdr:row>0</xdr:row>
      <xdr:rowOff>0</xdr:rowOff>
    </xdr:from>
    <xdr:to>
      <xdr:col>15</xdr:col>
      <xdr:colOff>114300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9620250" y="0"/>
          <a:ext cx="2085975" cy="0"/>
        </a:xfrm>
        <a:prstGeom prst="rect">
          <a:avLst/>
        </a:prstGeom>
        <a:solidFill>
          <a:srgbClr val="F2F2F2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7"/>
  <sheetViews>
    <sheetView tabSelected="1" zoomScalePageLayoutView="0" workbookViewId="0" topLeftCell="A124">
      <selection activeCell="K132" sqref="K132"/>
    </sheetView>
  </sheetViews>
  <sheetFormatPr defaultColWidth="9.125" defaultRowHeight="12.75"/>
  <cols>
    <col min="1" max="1" width="26.875" style="1" customWidth="1"/>
    <col min="2" max="2" width="4.50390625" style="1" customWidth="1"/>
    <col min="3" max="3" width="5.375" style="1" customWidth="1"/>
    <col min="4" max="4" width="11.625" style="1" bestFit="1" customWidth="1"/>
    <col min="5" max="5" width="9.125" style="1" customWidth="1"/>
    <col min="6" max="6" width="11.625" style="1" bestFit="1" customWidth="1"/>
    <col min="7" max="8" width="9.125" style="1" customWidth="1"/>
    <col min="9" max="9" width="10.00390625" style="1" bestFit="1" customWidth="1"/>
    <col min="10" max="16384" width="9.125" style="1" customWidth="1"/>
  </cols>
  <sheetData>
    <row r="1" spans="1:2" ht="12.75">
      <c r="A1" s="1" t="s">
        <v>202</v>
      </c>
      <c r="B1" s="1" t="s">
        <v>226</v>
      </c>
    </row>
    <row r="2" spans="4:17" ht="28.5" customHeight="1">
      <c r="D2" s="68" t="s">
        <v>225</v>
      </c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spans="4:17" ht="13.5" thickBot="1">
      <c r="D3" s="20"/>
      <c r="E3" s="69" t="s">
        <v>224</v>
      </c>
      <c r="F3" s="69"/>
      <c r="G3" s="69"/>
      <c r="H3" s="69"/>
      <c r="I3" s="69"/>
      <c r="J3" s="69"/>
      <c r="K3" s="69"/>
      <c r="L3" s="69"/>
      <c r="M3" s="69"/>
      <c r="N3" s="20"/>
      <c r="O3" s="20"/>
      <c r="P3" s="20"/>
      <c r="Q3" s="20"/>
    </row>
    <row r="4" spans="7:9" s="10" customFormat="1" ht="12.75">
      <c r="G4" s="70" t="s">
        <v>203</v>
      </c>
      <c r="H4" s="70"/>
      <c r="I4" s="70"/>
    </row>
    <row r="5" ht="12.75">
      <c r="A5" s="4"/>
    </row>
    <row r="6" spans="1:17" ht="35.25" customHeight="1">
      <c r="A6" s="5"/>
      <c r="B6" s="5"/>
      <c r="C6" s="5"/>
      <c r="D6" s="68" t="s">
        <v>207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</row>
    <row r="7" ht="15">
      <c r="A7" s="5" t="s">
        <v>206</v>
      </c>
    </row>
    <row r="8" ht="12.75">
      <c r="A8" s="6" t="s">
        <v>4</v>
      </c>
    </row>
    <row r="9" spans="1:18" s="11" customFormat="1" ht="38.25" customHeight="1">
      <c r="A9" s="53"/>
      <c r="B9" s="53" t="s">
        <v>164</v>
      </c>
      <c r="C9" s="53" t="s">
        <v>165</v>
      </c>
      <c r="D9" s="53" t="s">
        <v>166</v>
      </c>
      <c r="E9" s="53" t="s">
        <v>5</v>
      </c>
      <c r="F9" s="53"/>
      <c r="G9" s="53"/>
      <c r="H9" s="53"/>
      <c r="I9" s="53"/>
      <c r="J9" s="53"/>
      <c r="K9" s="53"/>
      <c r="L9" s="53" t="s">
        <v>6</v>
      </c>
      <c r="M9" s="53"/>
      <c r="N9" s="53"/>
      <c r="O9" s="53"/>
      <c r="P9" s="53" t="s">
        <v>167</v>
      </c>
      <c r="Q9" s="60" t="s">
        <v>8</v>
      </c>
      <c r="R9" s="61"/>
    </row>
    <row r="10" spans="1:18" s="11" customFormat="1" ht="12.75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 t="s">
        <v>7</v>
      </c>
      <c r="M10" s="53"/>
      <c r="N10" s="53"/>
      <c r="O10" s="53"/>
      <c r="P10" s="53"/>
      <c r="Q10" s="62"/>
      <c r="R10" s="63"/>
    </row>
    <row r="11" spans="1:18" s="11" customFormat="1" ht="12.75">
      <c r="A11" s="53"/>
      <c r="B11" s="53"/>
      <c r="C11" s="53"/>
      <c r="D11" s="53"/>
      <c r="E11" s="53" t="s">
        <v>9</v>
      </c>
      <c r="F11" s="58" t="s">
        <v>10</v>
      </c>
      <c r="G11" s="59"/>
      <c r="H11" s="53" t="s">
        <v>168</v>
      </c>
      <c r="I11" s="53" t="s">
        <v>169</v>
      </c>
      <c r="J11" s="53" t="s">
        <v>145</v>
      </c>
      <c r="K11" s="53" t="s">
        <v>170</v>
      </c>
      <c r="L11" s="53" t="s">
        <v>171</v>
      </c>
      <c r="M11" s="53" t="s">
        <v>172</v>
      </c>
      <c r="N11" s="53" t="s">
        <v>173</v>
      </c>
      <c r="O11" s="53" t="s">
        <v>174</v>
      </c>
      <c r="P11" s="53"/>
      <c r="Q11" s="53" t="s">
        <v>175</v>
      </c>
      <c r="R11" s="53" t="s">
        <v>146</v>
      </c>
    </row>
    <row r="12" spans="1:18" s="11" customFormat="1" ht="39">
      <c r="A12" s="53"/>
      <c r="B12" s="53"/>
      <c r="C12" s="53"/>
      <c r="D12" s="53"/>
      <c r="E12" s="53"/>
      <c r="F12" s="32" t="s">
        <v>198</v>
      </c>
      <c r="G12" s="32" t="s">
        <v>199</v>
      </c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</row>
    <row r="13" spans="1:18" ht="12.75">
      <c r="A13" s="33">
        <v>1</v>
      </c>
      <c r="B13" s="33">
        <v>2</v>
      </c>
      <c r="C13" s="33">
        <v>3</v>
      </c>
      <c r="D13" s="33">
        <v>4</v>
      </c>
      <c r="E13" s="33">
        <v>5</v>
      </c>
      <c r="F13" s="33">
        <v>6</v>
      </c>
      <c r="G13" s="33">
        <v>7</v>
      </c>
      <c r="H13" s="33">
        <v>8</v>
      </c>
      <c r="I13" s="33">
        <v>9</v>
      </c>
      <c r="J13" s="33">
        <v>10</v>
      </c>
      <c r="K13" s="33">
        <v>11</v>
      </c>
      <c r="L13" s="33">
        <v>12</v>
      </c>
      <c r="M13" s="33">
        <v>13</v>
      </c>
      <c r="N13" s="33">
        <v>14</v>
      </c>
      <c r="O13" s="33">
        <v>15</v>
      </c>
      <c r="P13" s="33">
        <v>16</v>
      </c>
      <c r="Q13" s="33">
        <v>17</v>
      </c>
      <c r="R13" s="33">
        <v>18</v>
      </c>
    </row>
    <row r="14" spans="1:18" ht="12.75">
      <c r="A14" s="34" t="s">
        <v>23</v>
      </c>
      <c r="B14" s="36" t="s">
        <v>24</v>
      </c>
      <c r="C14" s="36" t="s">
        <v>25</v>
      </c>
      <c r="D14" s="44">
        <f>(E14+H14+I14+J14+K14)</f>
        <v>1</v>
      </c>
      <c r="E14" s="13">
        <v>1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</row>
    <row r="15" spans="1:18" ht="12.75">
      <c r="A15" s="34" t="s">
        <v>26</v>
      </c>
      <c r="B15" s="36" t="s">
        <v>27</v>
      </c>
      <c r="C15" s="36" t="s">
        <v>25</v>
      </c>
      <c r="D15" s="44">
        <f aca="true" t="shared" si="0" ref="D15:D68">(E15+H15+I15+J15+K15)</f>
        <v>1</v>
      </c>
      <c r="E15" s="13">
        <v>1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</row>
    <row r="16" spans="1:18" ht="12.75">
      <c r="A16" s="34" t="s">
        <v>28</v>
      </c>
      <c r="B16" s="36"/>
      <c r="C16" s="36"/>
      <c r="D16" s="44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</row>
    <row r="17" spans="1:18" ht="26.25">
      <c r="A17" s="34" t="s">
        <v>29</v>
      </c>
      <c r="B17" s="39" t="s">
        <v>30</v>
      </c>
      <c r="C17" s="36" t="s">
        <v>25</v>
      </c>
      <c r="D17" s="44">
        <f t="shared" si="0"/>
        <v>0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1:20" ht="26.25">
      <c r="A18" s="34" t="s">
        <v>31</v>
      </c>
      <c r="B18" s="36" t="s">
        <v>32</v>
      </c>
      <c r="C18" s="36" t="s">
        <v>25</v>
      </c>
      <c r="D18" s="44">
        <f t="shared" si="0"/>
        <v>0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T18" s="47"/>
    </row>
    <row r="19" spans="1:20" ht="12.75">
      <c r="A19" s="34" t="s">
        <v>33</v>
      </c>
      <c r="B19" s="36" t="s">
        <v>34</v>
      </c>
      <c r="C19" s="36" t="s">
        <v>25</v>
      </c>
      <c r="D19" s="44">
        <f t="shared" si="0"/>
        <v>0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T19" s="47"/>
    </row>
    <row r="20" spans="1:20" ht="26.25">
      <c r="A20" s="34" t="s">
        <v>35</v>
      </c>
      <c r="B20" s="36" t="s">
        <v>36</v>
      </c>
      <c r="C20" s="36" t="s">
        <v>25</v>
      </c>
      <c r="D20" s="44">
        <f t="shared" si="0"/>
        <v>40</v>
      </c>
      <c r="E20" s="13">
        <v>40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T20" s="47"/>
    </row>
    <row r="21" spans="1:20" ht="26.25">
      <c r="A21" s="34" t="s">
        <v>37</v>
      </c>
      <c r="B21" s="36" t="s">
        <v>38</v>
      </c>
      <c r="C21" s="36" t="s">
        <v>25</v>
      </c>
      <c r="D21" s="44">
        <f t="shared" si="0"/>
        <v>0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T21" s="47"/>
    </row>
    <row r="22" spans="1:20" ht="12.75">
      <c r="A22" s="34" t="s">
        <v>39</v>
      </c>
      <c r="B22" s="36" t="s">
        <v>40</v>
      </c>
      <c r="C22" s="36" t="s">
        <v>176</v>
      </c>
      <c r="D22" s="44">
        <f t="shared" si="0"/>
        <v>271</v>
      </c>
      <c r="E22" s="13">
        <v>271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T22" s="47"/>
    </row>
    <row r="23" spans="1:18" ht="12.75">
      <c r="A23" s="34" t="s">
        <v>41</v>
      </c>
      <c r="B23" s="36" t="s">
        <v>42</v>
      </c>
      <c r="C23" s="36" t="s">
        <v>176</v>
      </c>
      <c r="D23" s="44">
        <f>D22/D20</f>
        <v>6.775</v>
      </c>
      <c r="E23" s="44">
        <f>E22/E20</f>
        <v>6.775</v>
      </c>
      <c r="F23" s="44" t="e">
        <f aca="true" t="shared" si="1" ref="F23:R23">F22/F20</f>
        <v>#DIV/0!</v>
      </c>
      <c r="G23" s="44" t="e">
        <f t="shared" si="1"/>
        <v>#DIV/0!</v>
      </c>
      <c r="H23" s="44" t="e">
        <f t="shared" si="1"/>
        <v>#DIV/0!</v>
      </c>
      <c r="I23" s="44" t="e">
        <f t="shared" si="1"/>
        <v>#DIV/0!</v>
      </c>
      <c r="J23" s="44" t="e">
        <f t="shared" si="1"/>
        <v>#DIV/0!</v>
      </c>
      <c r="K23" s="44" t="e">
        <f t="shared" si="1"/>
        <v>#DIV/0!</v>
      </c>
      <c r="L23" s="44" t="e">
        <f t="shared" si="1"/>
        <v>#DIV/0!</v>
      </c>
      <c r="M23" s="44" t="e">
        <f t="shared" si="1"/>
        <v>#DIV/0!</v>
      </c>
      <c r="N23" s="44" t="e">
        <f t="shared" si="1"/>
        <v>#DIV/0!</v>
      </c>
      <c r="O23" s="44" t="e">
        <f t="shared" si="1"/>
        <v>#DIV/0!</v>
      </c>
      <c r="P23" s="44" t="e">
        <f t="shared" si="1"/>
        <v>#DIV/0!</v>
      </c>
      <c r="Q23" s="44" t="e">
        <f t="shared" si="1"/>
        <v>#DIV/0!</v>
      </c>
      <c r="R23" s="44" t="e">
        <f t="shared" si="1"/>
        <v>#DIV/0!</v>
      </c>
    </row>
    <row r="24" spans="1:18" ht="12.75">
      <c r="A24" s="34" t="s">
        <v>43</v>
      </c>
      <c r="B24" s="36" t="s">
        <v>16</v>
      </c>
      <c r="C24" s="36" t="s">
        <v>25</v>
      </c>
      <c r="D24" s="44">
        <f>(E24+H24+I24)</f>
        <v>0</v>
      </c>
      <c r="E24" s="12"/>
      <c r="F24" s="12" t="s">
        <v>44</v>
      </c>
      <c r="G24" s="12"/>
      <c r="H24" s="12"/>
      <c r="I24" s="12"/>
      <c r="J24" s="12" t="s">
        <v>44</v>
      </c>
      <c r="K24" s="12" t="s">
        <v>44</v>
      </c>
      <c r="L24" s="12" t="s">
        <v>44</v>
      </c>
      <c r="M24" s="12"/>
      <c r="N24" s="12" t="s">
        <v>44</v>
      </c>
      <c r="O24" s="12" t="s">
        <v>44</v>
      </c>
      <c r="P24" s="12"/>
      <c r="Q24" s="13"/>
      <c r="R24" s="13"/>
    </row>
    <row r="25" spans="1:18" ht="26.25">
      <c r="A25" s="34" t="s">
        <v>200</v>
      </c>
      <c r="B25" s="36" t="s">
        <v>17</v>
      </c>
      <c r="C25" s="36" t="s">
        <v>45</v>
      </c>
      <c r="D25" s="44">
        <f t="shared" si="0"/>
        <v>42</v>
      </c>
      <c r="E25" s="44">
        <f>E26+E34</f>
        <v>42</v>
      </c>
      <c r="F25" s="44">
        <f aca="true" t="shared" si="2" ref="F25:P25">F26+F34</f>
        <v>0</v>
      </c>
      <c r="G25" s="44">
        <f t="shared" si="2"/>
        <v>0</v>
      </c>
      <c r="H25" s="44">
        <f t="shared" si="2"/>
        <v>0</v>
      </c>
      <c r="I25" s="44">
        <f t="shared" si="2"/>
        <v>0</v>
      </c>
      <c r="J25" s="44">
        <f t="shared" si="2"/>
        <v>0</v>
      </c>
      <c r="K25" s="44">
        <f t="shared" si="2"/>
        <v>0</v>
      </c>
      <c r="L25" s="44">
        <f t="shared" si="2"/>
        <v>0</v>
      </c>
      <c r="M25" s="44">
        <f t="shared" si="2"/>
        <v>0</v>
      </c>
      <c r="N25" s="44">
        <f t="shared" si="2"/>
        <v>0</v>
      </c>
      <c r="O25" s="44">
        <f t="shared" si="2"/>
        <v>0</v>
      </c>
      <c r="P25" s="44">
        <f t="shared" si="2"/>
        <v>0</v>
      </c>
      <c r="Q25" s="44">
        <f>Q26+Q34</f>
        <v>0</v>
      </c>
      <c r="R25" s="44">
        <f>R26+R34</f>
        <v>0</v>
      </c>
    </row>
    <row r="26" spans="1:18" ht="26.25">
      <c r="A26" s="34" t="s">
        <v>177</v>
      </c>
      <c r="B26" s="36">
        <v>12</v>
      </c>
      <c r="C26" s="36" t="s">
        <v>45</v>
      </c>
      <c r="D26" s="44">
        <f t="shared" si="0"/>
        <v>24</v>
      </c>
      <c r="E26" s="45">
        <f>E28+E29+E30+E31+E32+E33</f>
        <v>24</v>
      </c>
      <c r="F26" s="45">
        <f aca="true" t="shared" si="3" ref="F26:P26">F28+F29+F30+F31+F32+F33</f>
        <v>0</v>
      </c>
      <c r="G26" s="45">
        <f t="shared" si="3"/>
        <v>0</v>
      </c>
      <c r="H26" s="45">
        <f t="shared" si="3"/>
        <v>0</v>
      </c>
      <c r="I26" s="45">
        <f t="shared" si="3"/>
        <v>0</v>
      </c>
      <c r="J26" s="45">
        <f t="shared" si="3"/>
        <v>0</v>
      </c>
      <c r="K26" s="45">
        <f t="shared" si="3"/>
        <v>0</v>
      </c>
      <c r="L26" s="45">
        <f t="shared" si="3"/>
        <v>0</v>
      </c>
      <c r="M26" s="45">
        <f t="shared" si="3"/>
        <v>0</v>
      </c>
      <c r="N26" s="45">
        <f t="shared" si="3"/>
        <v>0</v>
      </c>
      <c r="O26" s="45">
        <f t="shared" si="3"/>
        <v>0</v>
      </c>
      <c r="P26" s="45">
        <f t="shared" si="3"/>
        <v>0</v>
      </c>
      <c r="Q26" s="45">
        <f>Q28+Q29+Q30+Q31+Q32+Q33</f>
        <v>0</v>
      </c>
      <c r="R26" s="45">
        <f>R28+R29+R30+R31+R32+R33</f>
        <v>0</v>
      </c>
    </row>
    <row r="27" spans="1:18" ht="12.75">
      <c r="A27" s="34" t="s">
        <v>46</v>
      </c>
      <c r="B27" s="36"/>
      <c r="C27" s="36"/>
      <c r="D27" s="44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12.75">
      <c r="A28" s="34" t="s">
        <v>178</v>
      </c>
      <c r="B28" s="36">
        <v>13</v>
      </c>
      <c r="C28" s="36" t="s">
        <v>45</v>
      </c>
      <c r="D28" s="44">
        <f t="shared" si="0"/>
        <v>0</v>
      </c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12.75">
      <c r="A29" s="35" t="s">
        <v>48</v>
      </c>
      <c r="B29" s="36" t="s">
        <v>18</v>
      </c>
      <c r="C29" s="36" t="s">
        <v>45</v>
      </c>
      <c r="D29" s="44">
        <f t="shared" si="0"/>
        <v>5</v>
      </c>
      <c r="E29" s="13">
        <v>5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</row>
    <row r="30" spans="1:18" ht="12.75">
      <c r="A30" s="34" t="s">
        <v>50</v>
      </c>
      <c r="B30" s="36" t="s">
        <v>19</v>
      </c>
      <c r="C30" s="36" t="s">
        <v>45</v>
      </c>
      <c r="D30" s="44">
        <f t="shared" si="0"/>
        <v>11</v>
      </c>
      <c r="E30" s="13">
        <v>11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</row>
    <row r="31" spans="1:18" ht="12.75">
      <c r="A31" s="35" t="s">
        <v>51</v>
      </c>
      <c r="B31" s="36" t="s">
        <v>20</v>
      </c>
      <c r="C31" s="36" t="s">
        <v>45</v>
      </c>
      <c r="D31" s="44">
        <f t="shared" si="0"/>
        <v>5</v>
      </c>
      <c r="E31" s="13">
        <v>5</v>
      </c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</row>
    <row r="32" spans="1:18" ht="12.75">
      <c r="A32" s="35" t="s">
        <v>52</v>
      </c>
      <c r="B32" s="36" t="s">
        <v>21</v>
      </c>
      <c r="C32" s="36" t="s">
        <v>45</v>
      </c>
      <c r="D32" s="44">
        <f t="shared" si="0"/>
        <v>3</v>
      </c>
      <c r="E32" s="13">
        <v>3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</row>
    <row r="33" spans="1:18" ht="12.75">
      <c r="A33" s="35" t="s">
        <v>53</v>
      </c>
      <c r="B33" s="36" t="s">
        <v>22</v>
      </c>
      <c r="C33" s="36" t="s">
        <v>45</v>
      </c>
      <c r="D33" s="44">
        <f t="shared" si="0"/>
        <v>0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</row>
    <row r="34" spans="1:18" ht="12.75">
      <c r="A34" s="34" t="s">
        <v>54</v>
      </c>
      <c r="B34" s="36">
        <v>19</v>
      </c>
      <c r="C34" s="36" t="s">
        <v>45</v>
      </c>
      <c r="D34" s="44">
        <f t="shared" si="0"/>
        <v>18</v>
      </c>
      <c r="E34" s="44">
        <f>E36+E37+E38+E39+E40+E41+E42</f>
        <v>18</v>
      </c>
      <c r="F34" s="44">
        <f aca="true" t="shared" si="4" ref="F34:P34">F36+F37+F38+F39+F40+F41+F42</f>
        <v>0</v>
      </c>
      <c r="G34" s="44">
        <f t="shared" si="4"/>
        <v>0</v>
      </c>
      <c r="H34" s="44">
        <f t="shared" si="4"/>
        <v>0</v>
      </c>
      <c r="I34" s="44">
        <f t="shared" si="4"/>
        <v>0</v>
      </c>
      <c r="J34" s="44">
        <f t="shared" si="4"/>
        <v>0</v>
      </c>
      <c r="K34" s="44">
        <f t="shared" si="4"/>
        <v>0</v>
      </c>
      <c r="L34" s="44">
        <f t="shared" si="4"/>
        <v>0</v>
      </c>
      <c r="M34" s="44">
        <f t="shared" si="4"/>
        <v>0</v>
      </c>
      <c r="N34" s="44">
        <f t="shared" si="4"/>
        <v>0</v>
      </c>
      <c r="O34" s="44">
        <f t="shared" si="4"/>
        <v>0</v>
      </c>
      <c r="P34" s="44">
        <f t="shared" si="4"/>
        <v>0</v>
      </c>
      <c r="Q34" s="44">
        <f>Q36+Q37+Q38+Q39+Q40+Q41+Q42</f>
        <v>0</v>
      </c>
      <c r="R34" s="44">
        <f>R36+R37+R38+R39+R40+R41+R42</f>
        <v>0</v>
      </c>
    </row>
    <row r="35" spans="1:18" ht="12.75">
      <c r="A35" s="34" t="s">
        <v>46</v>
      </c>
      <c r="B35" s="36"/>
      <c r="C35" s="36"/>
      <c r="D35" s="44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3"/>
      <c r="R35" s="13"/>
    </row>
    <row r="36" spans="1:18" ht="12.75">
      <c r="A36" s="34" t="s">
        <v>47</v>
      </c>
      <c r="B36" s="36" t="s">
        <v>55</v>
      </c>
      <c r="C36" s="36" t="s">
        <v>45</v>
      </c>
      <c r="D36" s="44">
        <f t="shared" si="0"/>
        <v>0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3"/>
      <c r="R36" s="13"/>
    </row>
    <row r="37" spans="1:18" ht="12.75">
      <c r="A37" s="35" t="s">
        <v>56</v>
      </c>
      <c r="B37" s="36" t="s">
        <v>57</v>
      </c>
      <c r="C37" s="36" t="s">
        <v>45</v>
      </c>
      <c r="D37" s="44">
        <f t="shared" si="0"/>
        <v>0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2"/>
      <c r="R37" s="12"/>
    </row>
    <row r="38" spans="1:18" ht="12.75">
      <c r="A38" s="35" t="s">
        <v>58</v>
      </c>
      <c r="B38" s="36">
        <v>22</v>
      </c>
      <c r="C38" s="36"/>
      <c r="D38" s="44">
        <f t="shared" si="0"/>
        <v>2</v>
      </c>
      <c r="E38" s="13">
        <v>2</v>
      </c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2"/>
      <c r="R38" s="12"/>
    </row>
    <row r="39" spans="1:18" ht="12.75">
      <c r="A39" s="35" t="s">
        <v>50</v>
      </c>
      <c r="B39" s="36" t="s">
        <v>59</v>
      </c>
      <c r="C39" s="36" t="s">
        <v>45</v>
      </c>
      <c r="D39" s="44">
        <f t="shared" si="0"/>
        <v>6</v>
      </c>
      <c r="E39" s="13">
        <v>6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2"/>
      <c r="R39" s="12"/>
    </row>
    <row r="40" spans="1:18" ht="15" customHeight="1">
      <c r="A40" s="35" t="s">
        <v>51</v>
      </c>
      <c r="B40" s="36" t="s">
        <v>60</v>
      </c>
      <c r="C40" s="36" t="s">
        <v>45</v>
      </c>
      <c r="D40" s="44">
        <f t="shared" si="0"/>
        <v>3</v>
      </c>
      <c r="E40" s="13">
        <v>3</v>
      </c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2"/>
      <c r="R40" s="12"/>
    </row>
    <row r="41" spans="1:18" ht="12.75">
      <c r="A41" s="35" t="s">
        <v>52</v>
      </c>
      <c r="B41" s="36" t="s">
        <v>61</v>
      </c>
      <c r="C41" s="36" t="s">
        <v>45</v>
      </c>
      <c r="D41" s="44">
        <f t="shared" si="0"/>
        <v>7</v>
      </c>
      <c r="E41" s="13">
        <v>7</v>
      </c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2"/>
      <c r="R41" s="12"/>
    </row>
    <row r="42" spans="1:18" ht="12.75">
      <c r="A42" s="35" t="s">
        <v>53</v>
      </c>
      <c r="B42" s="36" t="s">
        <v>62</v>
      </c>
      <c r="C42" s="36" t="s">
        <v>45</v>
      </c>
      <c r="D42" s="44">
        <f t="shared" si="0"/>
        <v>0</v>
      </c>
      <c r="E42" s="13">
        <v>0</v>
      </c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2"/>
      <c r="R42" s="12"/>
    </row>
    <row r="43" spans="1:18" ht="39">
      <c r="A43" s="34" t="s">
        <v>186</v>
      </c>
      <c r="B43" s="36" t="s">
        <v>63</v>
      </c>
      <c r="C43" s="36" t="s">
        <v>45</v>
      </c>
      <c r="D43" s="44">
        <f>(E43+H43+J43+K43)</f>
        <v>8</v>
      </c>
      <c r="E43" s="13">
        <v>8</v>
      </c>
      <c r="F43" s="13"/>
      <c r="G43" s="13"/>
      <c r="H43" s="13"/>
      <c r="I43" s="12" t="s">
        <v>44</v>
      </c>
      <c r="J43" s="13"/>
      <c r="K43" s="13"/>
      <c r="L43" s="13"/>
      <c r="M43" s="12" t="s">
        <v>44</v>
      </c>
      <c r="N43" s="13"/>
      <c r="O43" s="13"/>
      <c r="P43" s="13"/>
      <c r="Q43" s="13"/>
      <c r="R43" s="13"/>
    </row>
    <row r="44" spans="1:18" ht="26.25">
      <c r="A44" s="35" t="s">
        <v>179</v>
      </c>
      <c r="B44" s="36">
        <v>28</v>
      </c>
      <c r="C44" s="36" t="s">
        <v>45</v>
      </c>
      <c r="D44" s="44">
        <f t="shared" si="0"/>
        <v>6</v>
      </c>
      <c r="E44" s="13">
        <v>6</v>
      </c>
      <c r="F44" s="13"/>
      <c r="G44" s="13"/>
      <c r="H44" s="13"/>
      <c r="I44" s="12"/>
      <c r="J44" s="13"/>
      <c r="K44" s="13"/>
      <c r="L44" s="13"/>
      <c r="M44" s="12"/>
      <c r="N44" s="13"/>
      <c r="O44" s="13"/>
      <c r="P44" s="13"/>
      <c r="Q44" s="13"/>
      <c r="R44" s="13"/>
    </row>
    <row r="45" spans="1:18" ht="26.25">
      <c r="A45" s="35" t="s">
        <v>180</v>
      </c>
      <c r="B45" s="36" t="s">
        <v>64</v>
      </c>
      <c r="C45" s="36" t="s">
        <v>45</v>
      </c>
      <c r="D45" s="44">
        <f t="shared" si="0"/>
        <v>12</v>
      </c>
      <c r="E45" s="13">
        <v>12</v>
      </c>
      <c r="F45" s="13"/>
      <c r="G45" s="13"/>
      <c r="H45" s="13"/>
      <c r="I45" s="12"/>
      <c r="J45" s="13"/>
      <c r="K45" s="13"/>
      <c r="L45" s="13"/>
      <c r="M45" s="12"/>
      <c r="N45" s="13"/>
      <c r="O45" s="13"/>
      <c r="P45" s="13"/>
      <c r="Q45" s="13"/>
      <c r="R45" s="13"/>
    </row>
    <row r="46" spans="1:18" ht="26.25">
      <c r="A46" s="35" t="s">
        <v>181</v>
      </c>
      <c r="B46" s="36" t="s">
        <v>65</v>
      </c>
      <c r="C46" s="36" t="s">
        <v>45</v>
      </c>
      <c r="D46" s="44">
        <f t="shared" si="0"/>
        <v>7</v>
      </c>
      <c r="E46" s="13">
        <v>7</v>
      </c>
      <c r="F46" s="13"/>
      <c r="G46" s="13"/>
      <c r="H46" s="13"/>
      <c r="I46" s="12"/>
      <c r="J46" s="13"/>
      <c r="K46" s="13"/>
      <c r="L46" s="13"/>
      <c r="M46" s="12"/>
      <c r="N46" s="13"/>
      <c r="O46" s="13"/>
      <c r="P46" s="13"/>
      <c r="Q46" s="13"/>
      <c r="R46" s="13"/>
    </row>
    <row r="47" spans="1:18" ht="12.75">
      <c r="A47" s="34" t="s">
        <v>66</v>
      </c>
      <c r="B47" s="36" t="s">
        <v>67</v>
      </c>
      <c r="C47" s="36" t="s">
        <v>45</v>
      </c>
      <c r="D47" s="44">
        <f>(E47+I47)</f>
        <v>0</v>
      </c>
      <c r="E47" s="12"/>
      <c r="F47" s="12" t="s">
        <v>44</v>
      </c>
      <c r="G47" s="12"/>
      <c r="H47" s="12" t="s">
        <v>44</v>
      </c>
      <c r="I47" s="12"/>
      <c r="J47" s="12" t="s">
        <v>44</v>
      </c>
      <c r="K47" s="12" t="s">
        <v>44</v>
      </c>
      <c r="L47" s="12" t="s">
        <v>44</v>
      </c>
      <c r="M47" s="12"/>
      <c r="N47" s="12" t="s">
        <v>44</v>
      </c>
      <c r="O47" s="12" t="s">
        <v>44</v>
      </c>
      <c r="P47" s="12"/>
      <c r="Q47" s="13"/>
      <c r="R47" s="13"/>
    </row>
    <row r="48" spans="1:18" ht="26.25">
      <c r="A48" s="34" t="s">
        <v>68</v>
      </c>
      <c r="B48" s="36" t="s">
        <v>69</v>
      </c>
      <c r="C48" s="36" t="s">
        <v>45</v>
      </c>
      <c r="D48" s="46" t="s">
        <v>49</v>
      </c>
      <c r="E48" s="12" t="s">
        <v>44</v>
      </c>
      <c r="F48" s="12" t="s">
        <v>44</v>
      </c>
      <c r="G48" s="12" t="s">
        <v>44</v>
      </c>
      <c r="H48" s="12" t="s">
        <v>44</v>
      </c>
      <c r="I48" s="12" t="s">
        <v>44</v>
      </c>
      <c r="J48" s="12" t="s">
        <v>44</v>
      </c>
      <c r="K48" s="12" t="s">
        <v>44</v>
      </c>
      <c r="L48" s="12" t="s">
        <v>44</v>
      </c>
      <c r="M48" s="12" t="s">
        <v>44</v>
      </c>
      <c r="N48" s="12" t="s">
        <v>44</v>
      </c>
      <c r="O48" s="12" t="s">
        <v>44</v>
      </c>
      <c r="P48" s="12" t="s">
        <v>49</v>
      </c>
      <c r="Q48" s="13"/>
      <c r="R48" s="13"/>
    </row>
    <row r="49" spans="1:18" ht="66">
      <c r="A49" s="34" t="s">
        <v>182</v>
      </c>
      <c r="B49" s="36" t="s">
        <v>70</v>
      </c>
      <c r="C49" s="36" t="s">
        <v>45</v>
      </c>
      <c r="D49" s="44">
        <f t="shared" si="0"/>
        <v>0</v>
      </c>
      <c r="E49" s="13"/>
      <c r="F49" s="13"/>
      <c r="G49" s="13"/>
      <c r="H49" s="13"/>
      <c r="I49" s="12"/>
      <c r="J49" s="13"/>
      <c r="K49" s="13"/>
      <c r="L49" s="13"/>
      <c r="M49" s="12"/>
      <c r="N49" s="13"/>
      <c r="O49" s="13"/>
      <c r="P49" s="13"/>
      <c r="Q49" s="13"/>
      <c r="R49" s="13"/>
    </row>
    <row r="50" spans="1:18" ht="26.25">
      <c r="A50" s="35" t="s">
        <v>183</v>
      </c>
      <c r="B50" s="36" t="s">
        <v>71</v>
      </c>
      <c r="C50" s="36" t="s">
        <v>45</v>
      </c>
      <c r="D50" s="44">
        <f t="shared" si="0"/>
        <v>0</v>
      </c>
      <c r="E50" s="13"/>
      <c r="F50" s="13"/>
      <c r="G50" s="13"/>
      <c r="H50" s="13"/>
      <c r="I50" s="12"/>
      <c r="J50" s="13"/>
      <c r="K50" s="13"/>
      <c r="L50" s="13"/>
      <c r="M50" s="12"/>
      <c r="N50" s="13"/>
      <c r="O50" s="13"/>
      <c r="P50" s="13"/>
      <c r="Q50" s="13"/>
      <c r="R50" s="13"/>
    </row>
    <row r="51" spans="1:18" ht="26.25">
      <c r="A51" s="34" t="s">
        <v>72</v>
      </c>
      <c r="B51" s="36" t="s">
        <v>73</v>
      </c>
      <c r="C51" s="36" t="s">
        <v>45</v>
      </c>
      <c r="D51" s="44">
        <f>(E51+H51+J51+K51)</f>
        <v>0</v>
      </c>
      <c r="E51" s="13"/>
      <c r="F51" s="13"/>
      <c r="G51" s="13"/>
      <c r="H51" s="13"/>
      <c r="I51" s="12" t="s">
        <v>44</v>
      </c>
      <c r="J51" s="13"/>
      <c r="K51" s="13"/>
      <c r="L51" s="13"/>
      <c r="M51" s="12" t="s">
        <v>49</v>
      </c>
      <c r="N51" s="13"/>
      <c r="O51" s="13"/>
      <c r="P51" s="13"/>
      <c r="Q51" s="12" t="s">
        <v>44</v>
      </c>
      <c r="R51" s="12" t="s">
        <v>44</v>
      </c>
    </row>
    <row r="52" spans="1:18" ht="39">
      <c r="A52" s="34" t="s">
        <v>74</v>
      </c>
      <c r="B52" s="36" t="s">
        <v>75</v>
      </c>
      <c r="C52" s="36" t="s">
        <v>45</v>
      </c>
      <c r="D52" s="44">
        <f t="shared" si="0"/>
        <v>15</v>
      </c>
      <c r="E52" s="13">
        <v>15</v>
      </c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</row>
    <row r="53" spans="1:18" ht="39">
      <c r="A53" s="34" t="s">
        <v>187</v>
      </c>
      <c r="B53" s="36">
        <v>37</v>
      </c>
      <c r="C53" s="36" t="s">
        <v>45</v>
      </c>
      <c r="D53" s="44">
        <f t="shared" si="0"/>
        <v>0</v>
      </c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</row>
    <row r="54" spans="1:18" ht="12.75">
      <c r="A54" s="34" t="s">
        <v>76</v>
      </c>
      <c r="B54" s="36" t="s">
        <v>77</v>
      </c>
      <c r="C54" s="36" t="s">
        <v>45</v>
      </c>
      <c r="D54" s="44">
        <f t="shared" si="0"/>
        <v>0</v>
      </c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</row>
    <row r="55" spans="1:18" ht="12.75">
      <c r="A55" s="34" t="s">
        <v>78</v>
      </c>
      <c r="B55" s="36" t="s">
        <v>79</v>
      </c>
      <c r="C55" s="36" t="s">
        <v>45</v>
      </c>
      <c r="D55" s="44">
        <f t="shared" si="0"/>
        <v>14</v>
      </c>
      <c r="E55" s="44">
        <f>E56+E57+E58+E60+E61+E62+E63</f>
        <v>14</v>
      </c>
      <c r="F55" s="44">
        <f aca="true" t="shared" si="5" ref="F55:O55">F56+F57+F58+F60+F61+F62+F63</f>
        <v>0</v>
      </c>
      <c r="G55" s="44">
        <f t="shared" si="5"/>
        <v>0</v>
      </c>
      <c r="H55" s="44">
        <f t="shared" si="5"/>
        <v>0</v>
      </c>
      <c r="I55" s="44">
        <f>I56+I57+I58+I59+I60+I61+I62+I63</f>
        <v>0</v>
      </c>
      <c r="J55" s="44">
        <f t="shared" si="5"/>
        <v>0</v>
      </c>
      <c r="K55" s="44">
        <f t="shared" si="5"/>
        <v>0</v>
      </c>
      <c r="L55" s="44">
        <f t="shared" si="5"/>
        <v>0</v>
      </c>
      <c r="M55" s="44">
        <f>M56+M57+M58+M59+M60+M61+M62+M63</f>
        <v>0</v>
      </c>
      <c r="N55" s="44">
        <f t="shared" si="5"/>
        <v>0</v>
      </c>
      <c r="O55" s="44">
        <f t="shared" si="5"/>
        <v>0</v>
      </c>
      <c r="P55" s="44">
        <f>P56+P57+P58+P59+P60+P61+P62+P63</f>
        <v>0</v>
      </c>
      <c r="Q55" s="44">
        <f>Q56+Q57+Q58+Q59+Q60+Q61+Q62+Q63</f>
        <v>0</v>
      </c>
      <c r="R55" s="44">
        <f>R56+R57+R58+R59+R60+R61+R62+R63</f>
        <v>0</v>
      </c>
    </row>
    <row r="56" spans="1:18" ht="26.25">
      <c r="A56" s="34" t="s">
        <v>188</v>
      </c>
      <c r="B56" s="36">
        <v>40</v>
      </c>
      <c r="C56" s="36" t="s">
        <v>45</v>
      </c>
      <c r="D56" s="44">
        <f t="shared" si="0"/>
        <v>10</v>
      </c>
      <c r="E56" s="13">
        <v>10</v>
      </c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</row>
    <row r="57" spans="1:18" ht="12.75">
      <c r="A57" s="34" t="s">
        <v>80</v>
      </c>
      <c r="B57" s="36" t="s">
        <v>81</v>
      </c>
      <c r="C57" s="36" t="s">
        <v>45</v>
      </c>
      <c r="D57" s="44">
        <f t="shared" si="0"/>
        <v>0</v>
      </c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</row>
    <row r="58" spans="1:18" ht="26.25">
      <c r="A58" s="34" t="s">
        <v>82</v>
      </c>
      <c r="B58" s="36" t="s">
        <v>83</v>
      </c>
      <c r="C58" s="36" t="s">
        <v>45</v>
      </c>
      <c r="D58" s="44">
        <f t="shared" si="0"/>
        <v>1</v>
      </c>
      <c r="E58" s="13">
        <v>1</v>
      </c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</row>
    <row r="59" spans="1:18" ht="12.75">
      <c r="A59" s="34" t="s">
        <v>84</v>
      </c>
      <c r="B59" s="36" t="s">
        <v>85</v>
      </c>
      <c r="C59" s="36" t="s">
        <v>45</v>
      </c>
      <c r="D59" s="44">
        <f>I59</f>
        <v>0</v>
      </c>
      <c r="E59" s="12" t="s">
        <v>44</v>
      </c>
      <c r="F59" s="12" t="s">
        <v>44</v>
      </c>
      <c r="G59" s="12" t="s">
        <v>44</v>
      </c>
      <c r="H59" s="12" t="s">
        <v>44</v>
      </c>
      <c r="I59" s="12"/>
      <c r="J59" s="12" t="s">
        <v>44</v>
      </c>
      <c r="K59" s="12" t="s">
        <v>44</v>
      </c>
      <c r="L59" s="12" t="s">
        <v>44</v>
      </c>
      <c r="M59" s="12"/>
      <c r="N59" s="12" t="s">
        <v>44</v>
      </c>
      <c r="O59" s="12" t="s">
        <v>44</v>
      </c>
      <c r="P59" s="12"/>
      <c r="Q59" s="13"/>
      <c r="R59" s="13"/>
    </row>
    <row r="60" spans="1:18" ht="26.25">
      <c r="A60" s="34" t="s">
        <v>86</v>
      </c>
      <c r="B60" s="36" t="s">
        <v>87</v>
      </c>
      <c r="C60" s="36" t="s">
        <v>45</v>
      </c>
      <c r="D60" s="44">
        <f t="shared" si="0"/>
        <v>0</v>
      </c>
      <c r="E60" s="12"/>
      <c r="F60" s="12"/>
      <c r="G60" s="13"/>
      <c r="H60" s="13"/>
      <c r="I60" s="13"/>
      <c r="J60" s="12"/>
      <c r="K60" s="12"/>
      <c r="L60" s="12"/>
      <c r="M60" s="13"/>
      <c r="N60" s="12"/>
      <c r="O60" s="12"/>
      <c r="P60" s="12"/>
      <c r="Q60" s="13"/>
      <c r="R60" s="13"/>
    </row>
    <row r="61" spans="1:18" ht="12.75">
      <c r="A61" s="34" t="s">
        <v>88</v>
      </c>
      <c r="B61" s="36" t="s">
        <v>89</v>
      </c>
      <c r="C61" s="36" t="s">
        <v>45</v>
      </c>
      <c r="D61" s="44">
        <f t="shared" si="0"/>
        <v>3</v>
      </c>
      <c r="E61" s="13">
        <v>3</v>
      </c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</row>
    <row r="62" spans="1:18" ht="26.25">
      <c r="A62" s="34" t="s">
        <v>201</v>
      </c>
      <c r="B62" s="36" t="s">
        <v>90</v>
      </c>
      <c r="C62" s="36" t="s">
        <v>45</v>
      </c>
      <c r="D62" s="44">
        <f t="shared" si="0"/>
        <v>0</v>
      </c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</row>
    <row r="63" spans="1:18" ht="12.75">
      <c r="A63" s="34" t="s">
        <v>91</v>
      </c>
      <c r="B63" s="36" t="s">
        <v>92</v>
      </c>
      <c r="C63" s="36" t="s">
        <v>45</v>
      </c>
      <c r="D63" s="44">
        <f t="shared" si="0"/>
        <v>0</v>
      </c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</row>
    <row r="64" spans="1:18" ht="39">
      <c r="A64" s="34" t="s">
        <v>93</v>
      </c>
      <c r="B64" s="36" t="s">
        <v>94</v>
      </c>
      <c r="C64" s="36" t="s">
        <v>45</v>
      </c>
      <c r="D64" s="44">
        <f t="shared" si="0"/>
        <v>0</v>
      </c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</row>
    <row r="65" spans="1:18" ht="53.25" customHeight="1">
      <c r="A65" s="34" t="s">
        <v>184</v>
      </c>
      <c r="B65" s="36" t="s">
        <v>95</v>
      </c>
      <c r="C65" s="36" t="s">
        <v>45</v>
      </c>
      <c r="D65" s="44">
        <f t="shared" si="0"/>
        <v>0</v>
      </c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</row>
    <row r="66" spans="1:18" ht="12.75">
      <c r="A66" s="34" t="s">
        <v>96</v>
      </c>
      <c r="B66" s="36" t="s">
        <v>97</v>
      </c>
      <c r="C66" s="36" t="s">
        <v>45</v>
      </c>
      <c r="D66" s="44">
        <f t="shared" si="0"/>
        <v>0</v>
      </c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</row>
    <row r="67" spans="1:18" ht="26.25">
      <c r="A67" s="34" t="s">
        <v>185</v>
      </c>
      <c r="B67" s="36" t="s">
        <v>98</v>
      </c>
      <c r="C67" s="36" t="s">
        <v>45</v>
      </c>
      <c r="D67" s="44">
        <f t="shared" si="0"/>
        <v>0</v>
      </c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</row>
    <row r="68" spans="1:18" ht="12.75">
      <c r="A68" s="34" t="s">
        <v>99</v>
      </c>
      <c r="B68" s="36" t="s">
        <v>100</v>
      </c>
      <c r="C68" s="36" t="s">
        <v>45</v>
      </c>
      <c r="D68" s="44">
        <f t="shared" si="0"/>
        <v>0</v>
      </c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</row>
    <row r="69" spans="1:18" ht="12.7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</row>
    <row r="70" spans="1:18" ht="12.7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</row>
    <row r="71" spans="1:18" ht="9" customHeight="1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</row>
    <row r="72" spans="1:18" ht="48.75" customHeight="1">
      <c r="A72" s="25"/>
      <c r="B72" s="25"/>
      <c r="C72" s="25"/>
      <c r="D72" s="68" t="s">
        <v>209</v>
      </c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24"/>
      <c r="Q72" s="24"/>
      <c r="R72" s="24"/>
    </row>
    <row r="73" spans="1:18" ht="15">
      <c r="A73" s="25" t="s">
        <v>208</v>
      </c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</row>
    <row r="74" spans="1:18" s="11" customFormat="1" ht="38.25" customHeight="1">
      <c r="A74" s="55"/>
      <c r="B74" s="55" t="s">
        <v>164</v>
      </c>
      <c r="C74" s="55" t="s">
        <v>219</v>
      </c>
      <c r="D74" s="55" t="s">
        <v>5</v>
      </c>
      <c r="E74" s="55"/>
      <c r="F74" s="55"/>
      <c r="G74" s="55"/>
      <c r="H74" s="55"/>
      <c r="I74" s="55"/>
      <c r="J74" s="55"/>
      <c r="K74" s="55" t="s">
        <v>6</v>
      </c>
      <c r="L74" s="55"/>
      <c r="M74" s="55"/>
      <c r="N74" s="55"/>
      <c r="O74" s="55" t="s">
        <v>167</v>
      </c>
      <c r="P74" s="64" t="s">
        <v>8</v>
      </c>
      <c r="Q74" s="65"/>
      <c r="R74" s="20"/>
    </row>
    <row r="75" spans="1:18" s="11" customFormat="1" ht="12.75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 t="s">
        <v>220</v>
      </c>
      <c r="L75" s="55"/>
      <c r="M75" s="55"/>
      <c r="N75" s="55"/>
      <c r="O75" s="55"/>
      <c r="P75" s="66"/>
      <c r="Q75" s="67"/>
      <c r="R75" s="20"/>
    </row>
    <row r="76" spans="1:18" s="11" customFormat="1" ht="12.75">
      <c r="A76" s="55"/>
      <c r="B76" s="55"/>
      <c r="C76" s="55"/>
      <c r="D76" s="55" t="s">
        <v>9</v>
      </c>
      <c r="E76" s="56" t="s">
        <v>10</v>
      </c>
      <c r="F76" s="57"/>
      <c r="G76" s="55" t="s">
        <v>168</v>
      </c>
      <c r="H76" s="55" t="s">
        <v>169</v>
      </c>
      <c r="I76" s="55" t="s">
        <v>145</v>
      </c>
      <c r="J76" s="55" t="s">
        <v>170</v>
      </c>
      <c r="K76" s="55" t="s">
        <v>171</v>
      </c>
      <c r="L76" s="55" t="s">
        <v>172</v>
      </c>
      <c r="M76" s="55" t="s">
        <v>173</v>
      </c>
      <c r="N76" s="55" t="s">
        <v>174</v>
      </c>
      <c r="O76" s="55"/>
      <c r="P76" s="55" t="s">
        <v>175</v>
      </c>
      <c r="Q76" s="55" t="s">
        <v>146</v>
      </c>
      <c r="R76" s="20"/>
    </row>
    <row r="77" spans="1:18" s="11" customFormat="1" ht="90.75" customHeight="1">
      <c r="A77" s="55"/>
      <c r="B77" s="55"/>
      <c r="C77" s="55"/>
      <c r="D77" s="55"/>
      <c r="E77" s="36" t="s">
        <v>198</v>
      </c>
      <c r="F77" s="36" t="s">
        <v>199</v>
      </c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20"/>
    </row>
    <row r="78" spans="1:18" ht="12.75">
      <c r="A78" s="37">
        <v>1</v>
      </c>
      <c r="B78" s="37">
        <v>2</v>
      </c>
      <c r="C78" s="37">
        <v>3</v>
      </c>
      <c r="D78" s="37">
        <v>4</v>
      </c>
      <c r="E78" s="37">
        <v>5</v>
      </c>
      <c r="F78" s="37">
        <v>6</v>
      </c>
      <c r="G78" s="37">
        <v>7</v>
      </c>
      <c r="H78" s="37">
        <v>8</v>
      </c>
      <c r="I78" s="37">
        <v>9</v>
      </c>
      <c r="J78" s="37">
        <v>10</v>
      </c>
      <c r="K78" s="37">
        <v>11</v>
      </c>
      <c r="L78" s="37">
        <v>12</v>
      </c>
      <c r="M78" s="37">
        <v>13</v>
      </c>
      <c r="N78" s="37">
        <v>14</v>
      </c>
      <c r="O78" s="37">
        <v>15</v>
      </c>
      <c r="P78" s="37">
        <v>16</v>
      </c>
      <c r="Q78" s="37">
        <v>17</v>
      </c>
      <c r="R78" s="24"/>
    </row>
    <row r="79" spans="1:18" ht="26.25">
      <c r="A79" s="38" t="s">
        <v>213</v>
      </c>
      <c r="B79" s="37">
        <v>53</v>
      </c>
      <c r="C79" s="44">
        <f>D79+G79+H79+I79+J79</f>
        <v>32.5</v>
      </c>
      <c r="D79" s="50">
        <v>32.5</v>
      </c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24"/>
    </row>
    <row r="80" spans="1:18" ht="12.75">
      <c r="A80" s="38" t="s">
        <v>214</v>
      </c>
      <c r="B80" s="37">
        <v>54</v>
      </c>
      <c r="C80" s="44">
        <f>D80+G80+H80+I80+J80</f>
        <v>31</v>
      </c>
      <c r="D80" s="50">
        <v>31</v>
      </c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24"/>
    </row>
    <row r="81" spans="1:18" ht="26.25">
      <c r="A81" s="38" t="s">
        <v>215</v>
      </c>
      <c r="B81" s="37">
        <v>55</v>
      </c>
      <c r="C81" s="44">
        <f>D81+G81+H81+I81+J81</f>
        <v>0.25</v>
      </c>
      <c r="D81" s="50">
        <v>0.25</v>
      </c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24"/>
    </row>
    <row r="82" spans="1:18" ht="12.75">
      <c r="A82" s="38" t="s">
        <v>216</v>
      </c>
      <c r="B82" s="37">
        <v>56</v>
      </c>
      <c r="C82" s="44">
        <f>D82+G82+H82+I82+J82</f>
        <v>0</v>
      </c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24"/>
    </row>
    <row r="83" spans="1:18" ht="39">
      <c r="A83" s="34" t="s">
        <v>189</v>
      </c>
      <c r="B83" s="36" t="s">
        <v>102</v>
      </c>
      <c r="C83" s="44">
        <f>D83+G83+H83+I83+J83</f>
        <v>4.75</v>
      </c>
      <c r="D83" s="13">
        <v>4.75</v>
      </c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24"/>
    </row>
    <row r="84" spans="1:18" ht="12.75">
      <c r="A84" s="34" t="s">
        <v>101</v>
      </c>
      <c r="B84" s="36" t="s">
        <v>103</v>
      </c>
      <c r="C84" s="44">
        <f aca="true" t="shared" si="6" ref="C84:C98">D84+G84+H84+I84+J84</f>
        <v>4.5</v>
      </c>
      <c r="D84" s="13">
        <v>4.5</v>
      </c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24"/>
    </row>
    <row r="85" spans="1:18" ht="39">
      <c r="A85" s="34" t="s">
        <v>190</v>
      </c>
      <c r="B85" s="36">
        <v>59</v>
      </c>
      <c r="C85" s="44">
        <f t="shared" si="6"/>
        <v>11</v>
      </c>
      <c r="D85" s="13">
        <v>11</v>
      </c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24"/>
    </row>
    <row r="86" spans="1:18" ht="12.75">
      <c r="A86" s="34" t="s">
        <v>101</v>
      </c>
      <c r="B86" s="36" t="s">
        <v>104</v>
      </c>
      <c r="C86" s="44">
        <f t="shared" si="6"/>
        <v>11</v>
      </c>
      <c r="D86" s="13">
        <v>11</v>
      </c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24"/>
    </row>
    <row r="87" spans="1:18" ht="12.75">
      <c r="A87" s="34" t="s">
        <v>105</v>
      </c>
      <c r="B87" s="36" t="s">
        <v>106</v>
      </c>
      <c r="C87" s="44">
        <f>D87+G87+H87</f>
        <v>0</v>
      </c>
      <c r="D87" s="12"/>
      <c r="E87" s="12" t="s">
        <v>44</v>
      </c>
      <c r="F87" s="13"/>
      <c r="G87" s="13"/>
      <c r="H87" s="13"/>
      <c r="I87" s="12" t="s">
        <v>44</v>
      </c>
      <c r="J87" s="12" t="s">
        <v>44</v>
      </c>
      <c r="K87" s="12" t="s">
        <v>44</v>
      </c>
      <c r="L87" s="13"/>
      <c r="M87" s="12" t="s">
        <v>44</v>
      </c>
      <c r="N87" s="12" t="s">
        <v>44</v>
      </c>
      <c r="O87" s="12"/>
      <c r="P87" s="13"/>
      <c r="Q87" s="13"/>
      <c r="R87" s="24"/>
    </row>
    <row r="88" spans="1:18" ht="26.25">
      <c r="A88" s="34" t="s">
        <v>217</v>
      </c>
      <c r="B88" s="36" t="s">
        <v>107</v>
      </c>
      <c r="C88" s="44">
        <f>D88+G88+H88</f>
        <v>0</v>
      </c>
      <c r="D88" s="12"/>
      <c r="E88" s="12" t="s">
        <v>44</v>
      </c>
      <c r="F88" s="13"/>
      <c r="G88" s="13"/>
      <c r="H88" s="13"/>
      <c r="I88" s="12" t="s">
        <v>44</v>
      </c>
      <c r="J88" s="12" t="s">
        <v>44</v>
      </c>
      <c r="K88" s="12" t="s">
        <v>44</v>
      </c>
      <c r="L88" s="13"/>
      <c r="M88" s="12" t="s">
        <v>44</v>
      </c>
      <c r="N88" s="12" t="s">
        <v>44</v>
      </c>
      <c r="O88" s="12"/>
      <c r="P88" s="13"/>
      <c r="Q88" s="13"/>
      <c r="R88" s="24"/>
    </row>
    <row r="89" spans="1:18" ht="12.75">
      <c r="A89" s="34" t="s">
        <v>108</v>
      </c>
      <c r="B89" s="36" t="s">
        <v>109</v>
      </c>
      <c r="C89" s="44">
        <f>D89+G89+H89</f>
        <v>0</v>
      </c>
      <c r="D89" s="12"/>
      <c r="E89" s="12" t="s">
        <v>44</v>
      </c>
      <c r="F89" s="13"/>
      <c r="G89" s="13"/>
      <c r="H89" s="13"/>
      <c r="I89" s="12" t="s">
        <v>44</v>
      </c>
      <c r="J89" s="12" t="s">
        <v>44</v>
      </c>
      <c r="K89" s="12" t="s">
        <v>44</v>
      </c>
      <c r="L89" s="13"/>
      <c r="M89" s="12" t="s">
        <v>44</v>
      </c>
      <c r="N89" s="12" t="s">
        <v>44</v>
      </c>
      <c r="O89" s="12"/>
      <c r="P89" s="13"/>
      <c r="Q89" s="13"/>
      <c r="R89" s="24"/>
    </row>
    <row r="90" spans="1:18" ht="26.25">
      <c r="A90" s="34" t="s">
        <v>110</v>
      </c>
      <c r="B90" s="36" t="s">
        <v>111</v>
      </c>
      <c r="C90" s="44">
        <f t="shared" si="6"/>
        <v>0</v>
      </c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24"/>
    </row>
    <row r="91" spans="1:18" ht="39">
      <c r="A91" s="34" t="s">
        <v>191</v>
      </c>
      <c r="B91" s="36" t="s">
        <v>112</v>
      </c>
      <c r="C91" s="44">
        <f t="shared" si="6"/>
        <v>0</v>
      </c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24"/>
    </row>
    <row r="92" spans="1:18" ht="26.25">
      <c r="A92" s="34" t="s">
        <v>218</v>
      </c>
      <c r="B92" s="36" t="s">
        <v>113</v>
      </c>
      <c r="C92" s="44">
        <f t="shared" si="6"/>
        <v>0</v>
      </c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24"/>
    </row>
    <row r="93" spans="1:18" ht="12.75">
      <c r="A93" s="34" t="s">
        <v>114</v>
      </c>
      <c r="B93" s="36" t="s">
        <v>115</v>
      </c>
      <c r="C93" s="44">
        <f t="shared" si="6"/>
        <v>0</v>
      </c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24"/>
    </row>
    <row r="94" spans="1:18" ht="26.25">
      <c r="A94" s="34" t="s">
        <v>116</v>
      </c>
      <c r="B94" s="36" t="s">
        <v>117</v>
      </c>
      <c r="C94" s="44">
        <f t="shared" si="6"/>
        <v>0</v>
      </c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24"/>
    </row>
    <row r="95" spans="1:18" ht="12.75">
      <c r="A95" s="34" t="s">
        <v>118</v>
      </c>
      <c r="B95" s="36" t="s">
        <v>119</v>
      </c>
      <c r="C95" s="44">
        <f t="shared" si="6"/>
        <v>0</v>
      </c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24"/>
    </row>
    <row r="96" spans="1:18" ht="12.75">
      <c r="A96" s="34" t="s">
        <v>120</v>
      </c>
      <c r="B96" s="36" t="s">
        <v>121</v>
      </c>
      <c r="C96" s="44">
        <f t="shared" si="6"/>
        <v>0</v>
      </c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24"/>
    </row>
    <row r="97" spans="1:18" ht="12.75">
      <c r="A97" s="34" t="s">
        <v>122</v>
      </c>
      <c r="B97" s="36" t="s">
        <v>123</v>
      </c>
      <c r="C97" s="44">
        <f t="shared" si="6"/>
        <v>0</v>
      </c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24"/>
    </row>
    <row r="98" spans="1:18" ht="12.75">
      <c r="A98" s="34" t="s">
        <v>124</v>
      </c>
      <c r="B98" s="36" t="s">
        <v>125</v>
      </c>
      <c r="C98" s="44">
        <f t="shared" si="6"/>
        <v>0</v>
      </c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24"/>
    </row>
    <row r="99" spans="1:18" ht="12.75">
      <c r="A99" s="26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</row>
    <row r="100" spans="1:18" ht="100.5" customHeight="1">
      <c r="A100" s="68" t="s">
        <v>211</v>
      </c>
      <c r="B100" s="68"/>
      <c r="C100" s="68"/>
      <c r="D100" s="68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</row>
    <row r="101" spans="1:18" ht="15">
      <c r="A101" s="25" t="s">
        <v>210</v>
      </c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</row>
    <row r="102" spans="1:18" ht="12.75">
      <c r="A102" s="27" t="s">
        <v>126</v>
      </c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</row>
    <row r="103" spans="1:18" ht="75.75" customHeight="1">
      <c r="A103" s="36"/>
      <c r="B103" s="36" t="s">
        <v>192</v>
      </c>
      <c r="C103" s="36" t="s">
        <v>193</v>
      </c>
      <c r="D103" s="36" t="s">
        <v>127</v>
      </c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</row>
    <row r="104" spans="1:18" ht="12.75">
      <c r="A104" s="36" t="s">
        <v>0</v>
      </c>
      <c r="B104" s="36" t="s">
        <v>1</v>
      </c>
      <c r="C104" s="36" t="s">
        <v>2</v>
      </c>
      <c r="D104" s="36" t="s">
        <v>3</v>
      </c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</row>
    <row r="105" spans="1:18" ht="66">
      <c r="A105" s="34" t="s">
        <v>128</v>
      </c>
      <c r="B105" s="36" t="s">
        <v>129</v>
      </c>
      <c r="C105" s="13"/>
      <c r="D105" s="13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</row>
    <row r="106" spans="1:18" ht="39">
      <c r="A106" s="34" t="s">
        <v>130</v>
      </c>
      <c r="B106" s="36" t="s">
        <v>131</v>
      </c>
      <c r="C106" s="13"/>
      <c r="D106" s="13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</row>
    <row r="107" spans="1:18" ht="26.25">
      <c r="A107" s="34" t="s">
        <v>132</v>
      </c>
      <c r="B107" s="36" t="s">
        <v>133</v>
      </c>
      <c r="C107" s="13"/>
      <c r="D107" s="13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</row>
    <row r="108" spans="1:18" ht="26.25">
      <c r="A108" s="34" t="s">
        <v>134</v>
      </c>
      <c r="B108" s="36" t="s">
        <v>135</v>
      </c>
      <c r="C108" s="12"/>
      <c r="D108" s="13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</row>
    <row r="109" spans="1:18" ht="13.5">
      <c r="A109" s="28" t="s">
        <v>136</v>
      </c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</row>
    <row r="110" spans="1:18" ht="51" customHeight="1">
      <c r="A110" s="40" t="s">
        <v>137</v>
      </c>
      <c r="B110" s="8"/>
      <c r="C110" s="8"/>
      <c r="D110" s="7"/>
      <c r="E110" s="8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</row>
    <row r="111" spans="1:18" ht="12.75">
      <c r="A111" s="41" t="s">
        <v>138</v>
      </c>
      <c r="B111" s="29"/>
      <c r="C111" s="29"/>
      <c r="D111" s="16"/>
      <c r="E111" s="8" t="s">
        <v>139</v>
      </c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</row>
    <row r="112" spans="1:18" ht="51" customHeight="1">
      <c r="A112" s="41" t="s">
        <v>140</v>
      </c>
      <c r="B112" s="30"/>
      <c r="C112" s="30"/>
      <c r="D112" s="17"/>
      <c r="E112" s="8" t="s">
        <v>139</v>
      </c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</row>
    <row r="113" spans="1:18" ht="52.5">
      <c r="A113" s="40" t="s">
        <v>141</v>
      </c>
      <c r="B113" s="31"/>
      <c r="C113" s="31"/>
      <c r="D113" s="17"/>
      <c r="E113" s="8" t="s">
        <v>139</v>
      </c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</row>
    <row r="114" spans="1:18" ht="39">
      <c r="A114" s="40" t="s">
        <v>142</v>
      </c>
      <c r="B114" s="31"/>
      <c r="C114" s="31"/>
      <c r="D114" s="17"/>
      <c r="E114" s="8" t="s">
        <v>139</v>
      </c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</row>
    <row r="115" spans="1:18" ht="12.75">
      <c r="A115" s="8"/>
      <c r="B115" s="8"/>
      <c r="C115" s="8"/>
      <c r="D115" s="8"/>
      <c r="E115" s="8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</row>
    <row r="116" spans="1:18" ht="12.7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</row>
    <row r="117" spans="1:18" ht="49.5" customHeight="1">
      <c r="A117" s="68" t="s">
        <v>212</v>
      </c>
      <c r="B117" s="68"/>
      <c r="C117" s="68"/>
      <c r="D117" s="68"/>
      <c r="E117" s="68"/>
      <c r="F117" s="68"/>
      <c r="G117" s="68"/>
      <c r="H117" s="68"/>
      <c r="I117" s="68"/>
      <c r="J117" s="24"/>
      <c r="K117" s="24"/>
      <c r="L117" s="24"/>
      <c r="M117" s="24"/>
      <c r="N117" s="24"/>
      <c r="O117" s="24"/>
      <c r="P117" s="24"/>
      <c r="Q117" s="24"/>
      <c r="R117" s="24"/>
    </row>
    <row r="118" spans="1:18" ht="15">
      <c r="A118" s="9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</row>
    <row r="119" spans="1:18" ht="12.75">
      <c r="A119" s="27" t="s">
        <v>143</v>
      </c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</row>
    <row r="120" spans="1:18" ht="64.5" customHeight="1">
      <c r="A120" s="55"/>
      <c r="B120" s="55" t="s">
        <v>192</v>
      </c>
      <c r="C120" s="55" t="s">
        <v>144</v>
      </c>
      <c r="D120" s="55" t="s">
        <v>194</v>
      </c>
      <c r="E120" s="55" t="s">
        <v>5</v>
      </c>
      <c r="F120" s="55"/>
      <c r="G120" s="55"/>
      <c r="H120" s="55"/>
      <c r="I120" s="55"/>
      <c r="J120" s="55" t="s">
        <v>8</v>
      </c>
      <c r="K120" s="55"/>
      <c r="L120" s="24"/>
      <c r="M120" s="24"/>
      <c r="N120" s="24"/>
      <c r="O120" s="24"/>
      <c r="P120" s="24"/>
      <c r="Q120" s="24"/>
      <c r="R120" s="24"/>
    </row>
    <row r="121" spans="1:18" ht="92.25">
      <c r="A121" s="55"/>
      <c r="B121" s="55"/>
      <c r="C121" s="55"/>
      <c r="D121" s="55"/>
      <c r="E121" s="36" t="s">
        <v>9</v>
      </c>
      <c r="F121" s="36" t="s">
        <v>168</v>
      </c>
      <c r="G121" s="36" t="s">
        <v>169</v>
      </c>
      <c r="H121" s="36" t="s">
        <v>145</v>
      </c>
      <c r="I121" s="36" t="s">
        <v>174</v>
      </c>
      <c r="J121" s="36" t="s">
        <v>195</v>
      </c>
      <c r="K121" s="36" t="s">
        <v>146</v>
      </c>
      <c r="L121" s="24"/>
      <c r="M121" s="24"/>
      <c r="N121" s="24"/>
      <c r="O121" s="24"/>
      <c r="P121" s="24"/>
      <c r="Q121" s="24"/>
      <c r="R121" s="24"/>
    </row>
    <row r="122" spans="1:18" ht="12.75">
      <c r="A122" s="36" t="s">
        <v>0</v>
      </c>
      <c r="B122" s="36" t="s">
        <v>1</v>
      </c>
      <c r="C122" s="36" t="s">
        <v>2</v>
      </c>
      <c r="D122" s="36" t="s">
        <v>3</v>
      </c>
      <c r="E122" s="36" t="s">
        <v>11</v>
      </c>
      <c r="F122" s="36" t="s">
        <v>12</v>
      </c>
      <c r="G122" s="36" t="s">
        <v>13</v>
      </c>
      <c r="H122" s="36" t="s">
        <v>14</v>
      </c>
      <c r="I122" s="36" t="s">
        <v>15</v>
      </c>
      <c r="J122" s="36" t="s">
        <v>16</v>
      </c>
      <c r="K122" s="36" t="s">
        <v>17</v>
      </c>
      <c r="L122" s="24"/>
      <c r="M122" s="24"/>
      <c r="N122" s="24"/>
      <c r="O122" s="24"/>
      <c r="P122" s="24"/>
      <c r="Q122" s="24"/>
      <c r="R122" s="24"/>
    </row>
    <row r="123" spans="1:18" ht="26.25">
      <c r="A123" s="34" t="s">
        <v>147</v>
      </c>
      <c r="B123" s="36" t="s">
        <v>148</v>
      </c>
      <c r="C123" s="36" t="s">
        <v>149</v>
      </c>
      <c r="D123" s="44">
        <f>E123+F123+G123+H123+I123</f>
        <v>0</v>
      </c>
      <c r="E123" s="13"/>
      <c r="F123" s="13"/>
      <c r="G123" s="13"/>
      <c r="H123" s="13"/>
      <c r="I123" s="13"/>
      <c r="J123" s="13"/>
      <c r="K123" s="13"/>
      <c r="L123" s="24"/>
      <c r="M123" s="24"/>
      <c r="N123" s="24"/>
      <c r="O123" s="24"/>
      <c r="P123" s="24"/>
      <c r="Q123" s="24"/>
      <c r="R123" s="24"/>
    </row>
    <row r="124" spans="1:18" ht="26.25">
      <c r="A124" s="34" t="s">
        <v>150</v>
      </c>
      <c r="B124" s="36" t="s">
        <v>151</v>
      </c>
      <c r="C124" s="36" t="s">
        <v>149</v>
      </c>
      <c r="D124" s="44">
        <f aca="true" t="shared" si="7" ref="D124:D130">E124+F124+G124+H124+I124</f>
        <v>0</v>
      </c>
      <c r="E124" s="13"/>
      <c r="F124" s="13"/>
      <c r="G124" s="13"/>
      <c r="H124" s="13"/>
      <c r="I124" s="13"/>
      <c r="J124" s="13"/>
      <c r="K124" s="13"/>
      <c r="L124" s="24"/>
      <c r="M124" s="24"/>
      <c r="N124" s="24"/>
      <c r="O124" s="24"/>
      <c r="P124" s="24"/>
      <c r="Q124" s="24"/>
      <c r="R124" s="24"/>
    </row>
    <row r="125" spans="1:18" ht="28.5" customHeight="1">
      <c r="A125" s="34" t="s">
        <v>152</v>
      </c>
      <c r="B125" s="36" t="s">
        <v>153</v>
      </c>
      <c r="C125" s="36" t="s">
        <v>139</v>
      </c>
      <c r="D125" s="44">
        <f t="shared" si="7"/>
        <v>0</v>
      </c>
      <c r="E125" s="13"/>
      <c r="F125" s="13"/>
      <c r="G125" s="13"/>
      <c r="H125" s="13"/>
      <c r="I125" s="13"/>
      <c r="J125" s="13"/>
      <c r="K125" s="13"/>
      <c r="L125" s="24"/>
      <c r="M125" s="24"/>
      <c r="N125" s="24"/>
      <c r="O125" s="24"/>
      <c r="P125" s="24"/>
      <c r="Q125" s="24"/>
      <c r="R125" s="24"/>
    </row>
    <row r="126" spans="1:18" ht="26.25">
      <c r="A126" s="34" t="s">
        <v>197</v>
      </c>
      <c r="B126" s="42">
        <v>84</v>
      </c>
      <c r="C126" s="43" t="s">
        <v>139</v>
      </c>
      <c r="D126" s="44">
        <f t="shared" si="7"/>
        <v>0</v>
      </c>
      <c r="E126" s="18"/>
      <c r="F126" s="18"/>
      <c r="G126" s="18"/>
      <c r="H126" s="18"/>
      <c r="I126" s="18"/>
      <c r="J126" s="18"/>
      <c r="K126" s="18"/>
      <c r="L126" s="24"/>
      <c r="M126" s="24"/>
      <c r="N126" s="24"/>
      <c r="O126" s="24"/>
      <c r="P126" s="24"/>
      <c r="Q126" s="24"/>
      <c r="R126" s="24"/>
    </row>
    <row r="127" spans="1:18" ht="26.25">
      <c r="A127" s="34" t="s">
        <v>154</v>
      </c>
      <c r="B127" s="36" t="s">
        <v>155</v>
      </c>
      <c r="C127" s="36" t="s">
        <v>139</v>
      </c>
      <c r="D127" s="44">
        <f t="shared" si="7"/>
        <v>0</v>
      </c>
      <c r="E127" s="13"/>
      <c r="F127" s="13"/>
      <c r="G127" s="13"/>
      <c r="H127" s="13"/>
      <c r="I127" s="13"/>
      <c r="J127" s="13"/>
      <c r="K127" s="13"/>
      <c r="L127" s="24"/>
      <c r="M127" s="24"/>
      <c r="N127" s="24"/>
      <c r="O127" s="24"/>
      <c r="P127" s="24"/>
      <c r="Q127" s="24"/>
      <c r="R127" s="24"/>
    </row>
    <row r="128" spans="1:18" ht="26.25">
      <c r="A128" s="34" t="s">
        <v>156</v>
      </c>
      <c r="B128" s="36" t="s">
        <v>157</v>
      </c>
      <c r="C128" s="36" t="s">
        <v>139</v>
      </c>
      <c r="D128" s="44">
        <f t="shared" si="7"/>
        <v>0</v>
      </c>
      <c r="E128" s="13"/>
      <c r="F128" s="13"/>
      <c r="G128" s="13"/>
      <c r="H128" s="13"/>
      <c r="I128" s="13"/>
      <c r="J128" s="13"/>
      <c r="K128" s="13"/>
      <c r="L128" s="24"/>
      <c r="M128" s="24"/>
      <c r="N128" s="24"/>
      <c r="O128" s="24"/>
      <c r="P128" s="24"/>
      <c r="Q128" s="24"/>
      <c r="R128" s="24"/>
    </row>
    <row r="129" spans="1:18" ht="26.25">
      <c r="A129" s="34" t="s">
        <v>196</v>
      </c>
      <c r="B129" s="37">
        <v>87</v>
      </c>
      <c r="C129" s="43" t="s">
        <v>139</v>
      </c>
      <c r="D129" s="44">
        <f t="shared" si="7"/>
        <v>0</v>
      </c>
      <c r="E129" s="13"/>
      <c r="F129" s="13"/>
      <c r="G129" s="13"/>
      <c r="H129" s="13"/>
      <c r="I129" s="13"/>
      <c r="J129" s="13"/>
      <c r="K129" s="13"/>
      <c r="L129" s="24"/>
      <c r="M129" s="24"/>
      <c r="N129" s="24"/>
      <c r="O129" s="24"/>
      <c r="P129" s="24"/>
      <c r="Q129" s="24"/>
      <c r="R129" s="24"/>
    </row>
    <row r="130" spans="1:18" ht="26.25">
      <c r="A130" s="34" t="s">
        <v>158</v>
      </c>
      <c r="B130" s="36" t="s">
        <v>159</v>
      </c>
      <c r="C130" s="36" t="s">
        <v>139</v>
      </c>
      <c r="D130" s="44">
        <f t="shared" si="7"/>
        <v>0</v>
      </c>
      <c r="E130" s="13"/>
      <c r="F130" s="13"/>
      <c r="G130" s="13"/>
      <c r="H130" s="13"/>
      <c r="I130" s="13"/>
      <c r="J130" s="13"/>
      <c r="K130" s="13"/>
      <c r="L130" s="24"/>
      <c r="M130" s="24"/>
      <c r="N130" s="24"/>
      <c r="O130" s="24"/>
      <c r="P130" s="24"/>
      <c r="Q130" s="24"/>
      <c r="R130" s="24"/>
    </row>
    <row r="132" spans="1:11" ht="92.25">
      <c r="A132" s="2" t="s">
        <v>205</v>
      </c>
      <c r="B132" s="15"/>
      <c r="C132" s="15"/>
      <c r="D132" s="29" t="s">
        <v>223</v>
      </c>
      <c r="E132" s="15"/>
      <c r="F132" s="15" t="s">
        <v>222</v>
      </c>
      <c r="G132" s="23"/>
      <c r="H132" s="23" t="s">
        <v>221</v>
      </c>
      <c r="I132" s="23"/>
      <c r="J132" s="23"/>
      <c r="K132" s="23" t="s">
        <v>227</v>
      </c>
    </row>
    <row r="133" spans="1:11" ht="25.5" customHeight="1">
      <c r="A133" s="3"/>
      <c r="B133" s="52" t="s">
        <v>160</v>
      </c>
      <c r="C133" s="52"/>
      <c r="D133" s="48">
        <v>84715521449</v>
      </c>
      <c r="E133" s="21"/>
      <c r="F133" s="21"/>
      <c r="G133" s="21"/>
      <c r="H133" s="21" t="s">
        <v>161</v>
      </c>
      <c r="I133" s="49">
        <v>42744</v>
      </c>
      <c r="J133" s="21"/>
      <c r="K133" s="21" t="s">
        <v>162</v>
      </c>
    </row>
    <row r="134" spans="1:11" ht="12.75" customHeight="1">
      <c r="A134" s="15"/>
      <c r="B134" s="52" t="s">
        <v>163</v>
      </c>
      <c r="C134" s="52"/>
      <c r="D134" s="52"/>
      <c r="E134" s="52"/>
      <c r="F134" s="15"/>
      <c r="G134" s="15"/>
      <c r="H134" s="54" t="s">
        <v>204</v>
      </c>
      <c r="I134" s="54"/>
      <c r="J134" s="54"/>
      <c r="K134" s="54"/>
    </row>
    <row r="135" spans="1:10" s="11" customFormat="1" ht="12.75">
      <c r="A135" s="22"/>
      <c r="B135" s="22"/>
      <c r="C135" s="22"/>
      <c r="D135" s="21"/>
      <c r="E135" s="22"/>
      <c r="F135" s="22"/>
      <c r="G135" s="22"/>
      <c r="H135" s="22"/>
      <c r="I135" s="22"/>
      <c r="J135" s="22"/>
    </row>
    <row r="136" spans="1:6" s="11" customFormat="1" ht="12.75">
      <c r="A136" s="51"/>
      <c r="B136" s="52"/>
      <c r="C136" s="51"/>
      <c r="D136" s="21"/>
      <c r="E136" s="51"/>
      <c r="F136" s="51"/>
    </row>
    <row r="137" spans="1:6" s="11" customFormat="1" ht="12.75">
      <c r="A137" s="51"/>
      <c r="B137" s="52"/>
      <c r="C137" s="51"/>
      <c r="D137" s="21"/>
      <c r="E137" s="51"/>
      <c r="F137" s="51"/>
    </row>
  </sheetData>
  <sheetProtection/>
  <mergeCells count="62">
    <mergeCell ref="M76:M77"/>
    <mergeCell ref="B120:B121"/>
    <mergeCell ref="C120:C121"/>
    <mergeCell ref="B74:B77"/>
    <mergeCell ref="C74:C77"/>
    <mergeCell ref="K76:K77"/>
    <mergeCell ref="A117:I117"/>
    <mergeCell ref="A100:D100"/>
    <mergeCell ref="A74:A77"/>
    <mergeCell ref="I76:I77"/>
    <mergeCell ref="L76:L77"/>
    <mergeCell ref="D2:Q2"/>
    <mergeCell ref="E3:M3"/>
    <mergeCell ref="G4:I4"/>
    <mergeCell ref="L10:O10"/>
    <mergeCell ref="D6:Q6"/>
    <mergeCell ref="A120:A121"/>
    <mergeCell ref="D74:J75"/>
    <mergeCell ref="D120:D121"/>
    <mergeCell ref="E120:I120"/>
    <mergeCell ref="J120:K120"/>
    <mergeCell ref="P74:Q75"/>
    <mergeCell ref="K75:N75"/>
    <mergeCell ref="D72:O72"/>
    <mergeCell ref="Q11:Q12"/>
    <mergeCell ref="K74:N74"/>
    <mergeCell ref="O74:O77"/>
    <mergeCell ref="N76:N77"/>
    <mergeCell ref="J76:J77"/>
    <mergeCell ref="P76:P77"/>
    <mergeCell ref="Q76:Q77"/>
    <mergeCell ref="R11:R12"/>
    <mergeCell ref="F11:G11"/>
    <mergeCell ref="P9:P12"/>
    <mergeCell ref="K11:K12"/>
    <mergeCell ref="L11:L12"/>
    <mergeCell ref="M11:M12"/>
    <mergeCell ref="N11:N12"/>
    <mergeCell ref="L9:O9"/>
    <mergeCell ref="Q9:R10"/>
    <mergeCell ref="H134:K134"/>
    <mergeCell ref="B134:E134"/>
    <mergeCell ref="E11:E12"/>
    <mergeCell ref="H11:H12"/>
    <mergeCell ref="I11:I12"/>
    <mergeCell ref="J11:J12"/>
    <mergeCell ref="D76:D77"/>
    <mergeCell ref="E76:F76"/>
    <mergeCell ref="G76:G77"/>
    <mergeCell ref="H76:H77"/>
    <mergeCell ref="A9:A12"/>
    <mergeCell ref="O11:O12"/>
    <mergeCell ref="B9:B12"/>
    <mergeCell ref="C9:C12"/>
    <mergeCell ref="D9:D12"/>
    <mergeCell ref="E9:K10"/>
    <mergeCell ref="E136:E137"/>
    <mergeCell ref="F136:F137"/>
    <mergeCell ref="B133:C133"/>
    <mergeCell ref="A136:A137"/>
    <mergeCell ref="B136:B137"/>
    <mergeCell ref="C136:C137"/>
  </mergeCells>
  <printOptions/>
  <pageMargins left="0" right="0" top="0.1968503937007874" bottom="0.1968503937007874" header="0.5118110236220472" footer="0.5118110236220472"/>
  <pageSetup horizontalDpi="600" verticalDpi="600" orientation="landscape" paperSize="9" scale="85" r:id="rId2"/>
  <rowBreaks count="3" manualBreakCount="3">
    <brk id="69" max="255" man="1"/>
    <brk id="99" max="255" man="1"/>
    <brk id="115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центр</cp:lastModifiedBy>
  <cp:lastPrinted>2017-01-09T10:57:55Z</cp:lastPrinted>
  <dcterms:created xsi:type="dcterms:W3CDTF">2010-01-19T08:31:14Z</dcterms:created>
  <dcterms:modified xsi:type="dcterms:W3CDTF">2017-02-27T06:57:26Z</dcterms:modified>
  <cp:category/>
  <cp:version/>
  <cp:contentType/>
  <cp:contentStatus/>
</cp:coreProperties>
</file>